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Рекомендации основная" sheetId="1" r:id="rId1"/>
    <sheet name="  форма осн" sheetId="2" r:id="rId2"/>
    <sheet name="Рекомендации специальная" sheetId="3" r:id="rId3"/>
    <sheet name="форма спец" sheetId="4" r:id="rId4"/>
  </sheets>
  <definedNames>
    <definedName name="_xlnm.Print_Titles" localSheetId="1">'  форма осн'!$17:$17</definedName>
    <definedName name="_xlnm.Print_Titles" localSheetId="3">'форма спец'!$17:$17</definedName>
  </definedNames>
  <calcPr fullCalcOnLoad="1"/>
</workbook>
</file>

<file path=xl/sharedStrings.xml><?xml version="1.0" encoding="utf-8"?>
<sst xmlns="http://schemas.openxmlformats.org/spreadsheetml/2006/main" count="848" uniqueCount="375">
  <si>
    <t>Положено по нормам</t>
  </si>
  <si>
    <t>Имеется в наличии на конец отчетного периода</t>
  </si>
  <si>
    <t>В том числе</t>
  </si>
  <si>
    <t>из них:</t>
  </si>
  <si>
    <t>ГП 70х50</t>
  </si>
  <si>
    <t>ГП 80х50</t>
  </si>
  <si>
    <t>ГП 80х70</t>
  </si>
  <si>
    <t>ключ 80</t>
  </si>
  <si>
    <t>ключ 125</t>
  </si>
  <si>
    <t>ключ 150</t>
  </si>
  <si>
    <t>ключ 200</t>
  </si>
  <si>
    <t>- DN 51, длиной 20 м</t>
  </si>
  <si>
    <t>- DN 66, длиной 20 м</t>
  </si>
  <si>
    <t>- DN 77, длиной 4 м</t>
  </si>
  <si>
    <t>- DN 77, длиной 20 м</t>
  </si>
  <si>
    <t>- DN150, длиной 20 м</t>
  </si>
  <si>
    <t>- комбинированный РСК-50</t>
  </si>
  <si>
    <t>- перекрывной РСП-50</t>
  </si>
  <si>
    <t>- комбинированный РСК-70</t>
  </si>
  <si>
    <t>- комбинированный РСКЗ-70</t>
  </si>
  <si>
    <t>Ствол для тушения торфяных пожаров</t>
  </si>
  <si>
    <t>5.1. Ручной немеханизированный инструмент</t>
  </si>
  <si>
    <t>5.2. Ручной механизированный инструмент</t>
  </si>
  <si>
    <t>Списано в учетном  году</t>
  </si>
  <si>
    <t>Единица измерения</t>
  </si>
  <si>
    <t>шт</t>
  </si>
  <si>
    <t>Аппарат дыхательный со спасательным устройством</t>
  </si>
  <si>
    <t>Баллон резервный</t>
  </si>
  <si>
    <t>к-т</t>
  </si>
  <si>
    <t>Диэлектрический комплект</t>
  </si>
  <si>
    <t>Костюм теплоотражательный</t>
  </si>
  <si>
    <t>Очки защитные</t>
  </si>
  <si>
    <t>Сапоги резиновые</t>
  </si>
  <si>
    <t>Самоспасатель изолирующий</t>
  </si>
  <si>
    <t>Специальное переговорное устройство СПУ-3А</t>
  </si>
  <si>
    <t>Специальное громкоговорящее устройство СГУ</t>
  </si>
  <si>
    <t>Стационарная радиостанция</t>
  </si>
  <si>
    <t>Переносная радиостанция</t>
  </si>
  <si>
    <t>Резервная АБ для переносной радиостанции с зарядным устройством</t>
  </si>
  <si>
    <t>Водосборник ВС 125</t>
  </si>
  <si>
    <t>Генератор ГПС-600 (ГПС «Пурга-5, СВПК-4)</t>
  </si>
  <si>
    <t>Генератор огнетушащего аэрозоля</t>
  </si>
  <si>
    <t>Гидроэлеватор Г-600</t>
  </si>
  <si>
    <t>Головки соединительные:</t>
  </si>
  <si>
    <t>Задержка рукавная</t>
  </si>
  <si>
    <t>Зажим 80</t>
  </si>
  <si>
    <t>Ключи:</t>
  </si>
  <si>
    <t>Колонка КП</t>
  </si>
  <si>
    <t>Инструмент колонщика</t>
  </si>
  <si>
    <t>Крюк для открывания крышки гидранта</t>
  </si>
  <si>
    <t>Мостик рукавный</t>
  </si>
  <si>
    <t>Огнетушитель ОП-5</t>
  </si>
  <si>
    <t>Огнетушитель ОП-10</t>
  </si>
  <si>
    <t>Огнетушитель ОУ-5</t>
  </si>
  <si>
    <t>Разветвление РТ 70</t>
  </si>
  <si>
    <t>Разветвление РТ 80</t>
  </si>
  <si>
    <t>Разветвление РТ 150</t>
  </si>
  <si>
    <t>Рукав напорный с соединительной арматурой:</t>
  </si>
  <si>
    <t>Рукав КЩ-1-32-3 длиной 4 м</t>
  </si>
  <si>
    <t>Рукав всасывающий В-1-125 длиной 4 м</t>
  </si>
  <si>
    <t>Рукав напорно-всасывающий В-2-75-10 длиной 4 м</t>
  </si>
  <si>
    <t>Сетка СВ 125 с канатом капроновым диаметром 11 мм длиной 12 м</t>
  </si>
  <si>
    <t>Стволы ручные:</t>
  </si>
  <si>
    <t>Ствол воздушно-пенный</t>
  </si>
  <si>
    <t>Ствол лафетный переносной</t>
  </si>
  <si>
    <t>Веревка пожарная спасательная ВПС-30, длиной 30 м в чехле</t>
  </si>
  <si>
    <t>Веревка пожарная спасательная ВПС-50, длиной 50 м в чехле</t>
  </si>
  <si>
    <t>Лестница Л-3К</t>
  </si>
  <si>
    <t>Лестница ЛП</t>
  </si>
  <si>
    <t>Лестница ЛШ</t>
  </si>
  <si>
    <t>Канатно-спусковое спасательное устройство</t>
  </si>
  <si>
    <t>Багор цельнометаллический БПМ</t>
  </si>
  <si>
    <t>Вилы</t>
  </si>
  <si>
    <t>Крюк КП</t>
  </si>
  <si>
    <t>Кувалда кузнечная массой 5 кг</t>
  </si>
  <si>
    <t>Лом легкий ЛПЛ</t>
  </si>
  <si>
    <t>Лом тяжелый ЛПТ</t>
  </si>
  <si>
    <t>Лом с шаровой головкой</t>
  </si>
  <si>
    <t>Лом универсальный ЛПУ</t>
  </si>
  <si>
    <t>Лопата штыковая</t>
  </si>
  <si>
    <t>Лопата совковая</t>
  </si>
  <si>
    <t>Нож (резак) для ремней безопасности</t>
  </si>
  <si>
    <t>Ножовка столярная</t>
  </si>
  <si>
    <t>Топор плотницкий</t>
  </si>
  <si>
    <t>Домкрат ручной гидравлический</t>
  </si>
  <si>
    <t>Насос ручной</t>
  </si>
  <si>
    <t>Насосная станция с мотоприводом</t>
  </si>
  <si>
    <t>Ножницы комбинированные</t>
  </si>
  <si>
    <t>Ножницы ручные для резки металла</t>
  </si>
  <si>
    <t>Ножницы для резки проводов</t>
  </si>
  <si>
    <t>Расширитель</t>
  </si>
  <si>
    <t>Расширитель-ножницы</t>
  </si>
  <si>
    <t>Пила отрезная дисковая с двумя запасными дисками</t>
  </si>
  <si>
    <t>Генератор эл. переносной с защитно-отключающим устройством</t>
  </si>
  <si>
    <t>Фонарь электрический с зарядным устройством</t>
  </si>
  <si>
    <t xml:space="preserve">Покрывало спасательное (изотермическое) </t>
  </si>
  <si>
    <t>Медицинская аптечка для оснащения транспортных средств</t>
  </si>
  <si>
    <t>Носилки мягкие</t>
  </si>
  <si>
    <t>Буксирный трос</t>
  </si>
  <si>
    <t>Знак аварийной остановки</t>
  </si>
  <si>
    <t>Инструмент и принадлежности согласно ведомости изготовителя шасси</t>
  </si>
  <si>
    <t>Канистра для воды емкостью 5 л</t>
  </si>
  <si>
    <t>Канистра для топлива емкостью 20 л</t>
  </si>
  <si>
    <t>Колодка противооткатная</t>
  </si>
  <si>
    <t>Лампа паяльная</t>
  </si>
  <si>
    <t>Набор гаечных ключей</t>
  </si>
  <si>
    <t>Сумка с документами</t>
  </si>
  <si>
    <t>Опись ПТВ</t>
  </si>
  <si>
    <t>Содержащихся за счет средств бюджета субъекта РФ</t>
  </si>
  <si>
    <t>Получено в отчетном году</t>
  </si>
  <si>
    <t>№     п/п</t>
  </si>
  <si>
    <t xml:space="preserve">Пожарная автоцистерна </t>
  </si>
  <si>
    <t xml:space="preserve">Пожарная автонасосная станция </t>
  </si>
  <si>
    <t xml:space="preserve">Пожарная автолестница </t>
  </si>
  <si>
    <t xml:space="preserve">Пожарный автоподъемник </t>
  </si>
  <si>
    <t xml:space="preserve">Пожарный рукавный автомобиль </t>
  </si>
  <si>
    <t xml:space="preserve">Отчет                                                      </t>
  </si>
  <si>
    <t>Годовая</t>
  </si>
  <si>
    <t xml:space="preserve">Представляется ТУ СиС в отдел </t>
  </si>
  <si>
    <t>профилактики и учёта сил и средств</t>
  </si>
  <si>
    <r>
      <t xml:space="preserve">Форма 1-ПО </t>
    </r>
    <r>
      <rPr>
        <sz val="16"/>
        <rFont val="Times New Roman"/>
        <family val="1"/>
      </rPr>
      <t>(основная)</t>
    </r>
  </si>
  <si>
    <t>1. Пожарная техника</t>
  </si>
  <si>
    <t>1.1 Основная</t>
  </si>
  <si>
    <t>2. Средства индивидуальной защиты</t>
  </si>
  <si>
    <t>3. Средства связи</t>
  </si>
  <si>
    <t>4. Вооружение для тушения пожара</t>
  </si>
  <si>
    <t>5. Спасательное оборудование</t>
  </si>
  <si>
    <t>6. Аварийно-спасательный инструмент</t>
  </si>
  <si>
    <t>7. Электросиловое оборудование</t>
  </si>
  <si>
    <t>8. Санитарное оборудование</t>
  </si>
  <si>
    <t>9. Прочее оборудование и комплектация</t>
  </si>
  <si>
    <r>
      <t xml:space="preserve">Форма 1-ПО </t>
    </r>
    <r>
      <rPr>
        <sz val="16"/>
        <rFont val="Times New Roman"/>
        <family val="1"/>
      </rPr>
      <t>(специальная)</t>
    </r>
  </si>
  <si>
    <t>Специальное переговорное устройство типа СПУ-3А</t>
  </si>
  <si>
    <t>Устройство спасательное рукавное, шт.</t>
  </si>
  <si>
    <t>Пояс пожарный спасательный, шт.</t>
  </si>
  <si>
    <t>Лом-ледоруб</t>
  </si>
  <si>
    <t>Нож (резак для ремней безопасности), шт.</t>
  </si>
  <si>
    <t>Топор плотницкий, шт.</t>
  </si>
  <si>
    <t>Топор пожарный большой</t>
  </si>
  <si>
    <t>Знак аварийной остановки, шт.</t>
  </si>
  <si>
    <t>7. Осветительное оборудование</t>
  </si>
  <si>
    <t>Генератор ГПС-600 (СВПК-4)</t>
  </si>
  <si>
    <t>Генератор ГПС-2000</t>
  </si>
  <si>
    <t xml:space="preserve">Гребенка для ГПС-600 (СВПК-4) </t>
  </si>
  <si>
    <t>Гребенка для ГПС-2000</t>
  </si>
  <si>
    <t>Гайка перех. с накидной муфтой и быстросмыкающейся гайкой 150х150.</t>
  </si>
  <si>
    <t>Гайка перех. с наружной резьбой и быстросмыкающейся гайкой 150х150</t>
  </si>
  <si>
    <t xml:space="preserve">Задержка рукавная </t>
  </si>
  <si>
    <t>Зажим 80 (150)</t>
  </si>
  <si>
    <t>Крюк пожарный легкий</t>
  </si>
  <si>
    <t>Огнетушитель ОУ-3</t>
  </si>
  <si>
    <t>Переходник 150х80х80</t>
  </si>
  <si>
    <t>Разветвление 3-х ходовое</t>
  </si>
  <si>
    <t>Ствол лафетный съемный</t>
  </si>
  <si>
    <t>Растяжная веревка с катушкой</t>
  </si>
  <si>
    <t>Веревка для управления лафетным стволом</t>
  </si>
  <si>
    <t>Канатно-спускное устройство пожарное</t>
  </si>
  <si>
    <t>Натяжное спасательное полотно(4,5х4,5 м)</t>
  </si>
  <si>
    <t xml:space="preserve">Пневматическое прыжковое спасательное устройство </t>
  </si>
  <si>
    <t xml:space="preserve">Багор цельнометаллический БПМ </t>
  </si>
  <si>
    <t xml:space="preserve">Ведро брезентовое </t>
  </si>
  <si>
    <t xml:space="preserve">Кирка </t>
  </si>
  <si>
    <t xml:space="preserve">Лом легкий ЛПЛ </t>
  </si>
  <si>
    <t xml:space="preserve">Лом тяжелый ЛПТ </t>
  </si>
  <si>
    <t xml:space="preserve">Лом универсальный ЛПУ </t>
  </si>
  <si>
    <t xml:space="preserve">Лопата штыковая </t>
  </si>
  <si>
    <t>Ножницы челюстные</t>
  </si>
  <si>
    <t xml:space="preserve">Расширитель-ножницы </t>
  </si>
  <si>
    <t xml:space="preserve">Резак для кабелей </t>
  </si>
  <si>
    <t>Электропила отрезная дисковая с двумя запасными дисками, (N=2,5 кВт)</t>
  </si>
  <si>
    <t xml:space="preserve">Фонарь электрический с зарядным устройством </t>
  </si>
  <si>
    <t xml:space="preserve">Буксирный трос </t>
  </si>
  <si>
    <t xml:space="preserve">Ведро (брезентовое) </t>
  </si>
  <si>
    <t xml:space="preserve">Колодка противооткатная </t>
  </si>
  <si>
    <t xml:space="preserve">Лебедка с крюком и тросом длиной 30 м </t>
  </si>
  <si>
    <t xml:space="preserve">Набор ключей для ремонта а/м </t>
  </si>
  <si>
    <t xml:space="preserve">Подкладки по аутригеры </t>
  </si>
  <si>
    <t xml:space="preserve">Приспособление для крепления спасательного рукава </t>
  </si>
  <si>
    <t xml:space="preserve">Рукоятка гидронасоса ручного управления </t>
  </si>
  <si>
    <t xml:space="preserve">Рукоятка ручного поворота стрелы башни </t>
  </si>
  <si>
    <t xml:space="preserve">Шланг гидравл. для подключения ручного управления первым коленом </t>
  </si>
  <si>
    <t xml:space="preserve">Лампа паяльная </t>
  </si>
  <si>
    <t xml:space="preserve">Анемометр ручной индивидуальный </t>
  </si>
  <si>
    <t xml:space="preserve">Люлька навесная </t>
  </si>
  <si>
    <t>Рукоятка ручного насоса .</t>
  </si>
  <si>
    <t xml:space="preserve">Опись ПТВ </t>
  </si>
  <si>
    <t>1.Специальная пожарная техника</t>
  </si>
  <si>
    <t>Приложение № 2</t>
  </si>
  <si>
    <t>Заполняется согласно приказа МВД России  от 20. 12. 1993 г. № 550 и изменения от 23 .12. 1999 г. № 1079</t>
  </si>
  <si>
    <t>Рукав всасывающий, дл.4 м, диам.125 мм</t>
  </si>
  <si>
    <t>Рукав всасывающий, дл.4 м, диам.75 мм</t>
  </si>
  <si>
    <t>Рукав напорный, латексированный для работы от гидранта, дл. 5 м, диам.77мм</t>
  </si>
  <si>
    <t>Рукав напорный, латексированный, дл.1м, диам.66 мм</t>
  </si>
  <si>
    <t>Рукав напорный, латексированный, дл. 20м, диам.89мм</t>
  </si>
  <si>
    <t>Рукав напорный, латексированный, дл.20м, диам.77мм</t>
  </si>
  <si>
    <t>То же, диам. 66 мм</t>
  </si>
  <si>
    <t>То же, диам. 51 мм</t>
  </si>
  <si>
    <t>Рукав всасывающий (дюритовый), дл. 4м, диам. 30мм</t>
  </si>
  <si>
    <t>Сетка для всасывающего рукава СВ-125, с веревкой длиной 12 м</t>
  </si>
  <si>
    <t>Разветвление 4-ходовое 89x66x66x66x66</t>
  </si>
  <si>
    <t>Разветвление 3-ходовое 66x51x66x51(77x51x66x51)</t>
  </si>
  <si>
    <t>Переходник (сборник) для работы от колонки 125x77x77 с заглушками</t>
  </si>
  <si>
    <t>шт.</t>
  </si>
  <si>
    <t>Гайка переходная 125x89 мм</t>
  </si>
  <si>
    <t>Гайка переходная с накидной муфтой 89x89</t>
  </si>
  <si>
    <t>Гайка переходная с наружной резьбой 89x89</t>
  </si>
  <si>
    <t>Головка соединительная переходная 66x51</t>
  </si>
  <si>
    <t>Головка соединительная переходная 77x51</t>
  </si>
  <si>
    <t>Головка соединительная переходная 77x66</t>
  </si>
  <si>
    <t>Комплект инструмента колонщика, в т.ч.</t>
  </si>
  <si>
    <t>- молоток слесарный</t>
  </si>
  <si>
    <t>- зубило</t>
  </si>
  <si>
    <t>- зажимы рукавные</t>
  </si>
  <si>
    <t>- кольца уплотнительные рукавные:</t>
  </si>
  <si>
    <t>диаметром 66 мм</t>
  </si>
  <si>
    <t>диаметром 77 мм</t>
  </si>
  <si>
    <t>- флажок сигнальный красный</t>
  </si>
  <si>
    <t>- сумка для инструмента колонщика</t>
  </si>
  <si>
    <t>Колонка пожарная</t>
  </si>
  <si>
    <t>Ключи для соединения всасывающих рукавов</t>
  </si>
  <si>
    <t>Ключи для соединения напорных рукавов диам. 89 мм</t>
  </si>
  <si>
    <t>Ключ для открывания крышек гидрантов</t>
  </si>
  <si>
    <t>Ствол РСБ</t>
  </si>
  <si>
    <t>Ствол КРБ</t>
  </si>
  <si>
    <t>Ствол РСА</t>
  </si>
  <si>
    <t>Ствол воздушно-пенный СВПМ-4</t>
  </si>
  <si>
    <t>Ствол лафетный стационарный</t>
  </si>
  <si>
    <t>Генератор пены средней кратности ГПС-600</t>
  </si>
  <si>
    <t>Лестница трехколенная</t>
  </si>
  <si>
    <t>Лестница штурмовая</t>
  </si>
  <si>
    <t>Лестница-палка</t>
  </si>
  <si>
    <t>Багор металлический длиной 2,5 метра</t>
  </si>
  <si>
    <t>Лом легкий</t>
  </si>
  <si>
    <t>Лом тяжелый</t>
  </si>
  <si>
    <t>Лом "универсальный"</t>
  </si>
  <si>
    <t>Кувалда кузнечная весом 5 кг</t>
  </si>
  <si>
    <t>Пила-ножовка по дереву в деревянном футляре</t>
  </si>
  <si>
    <t>Ножницы для резки арматуры</t>
  </si>
  <si>
    <t>Комплект инструментов для резки электропроводов, в том числе:</t>
  </si>
  <si>
    <t>- сумка для комплекта</t>
  </si>
  <si>
    <t>- ножницы с диэлектрич. рукоятками</t>
  </si>
  <si>
    <t>- перчатки диэлектрические</t>
  </si>
  <si>
    <t>- боты диэлектрические</t>
  </si>
  <si>
    <t>- коврик диэлектрический</t>
  </si>
  <si>
    <t>Веревка спасательная, длиной 30 м в брезентовом чехле</t>
  </si>
  <si>
    <t>Теплоотражательный костюм</t>
  </si>
  <si>
    <t>Нагрудный сигнальный фонарь с красным стеклом</t>
  </si>
  <si>
    <t>Электрический индивидуальный фонарь ФЭП-И</t>
  </si>
  <si>
    <t>Электрический групповой фонарь ФЭП-Г</t>
  </si>
  <si>
    <t>Аптечка медицинская</t>
  </si>
  <si>
    <t>Огнетушитель порошковый ОПУ-5</t>
  </si>
  <si>
    <t>Сумка связного с документами, в т.ч.:</t>
  </si>
  <si>
    <t>- справочник оперативных телефонов</t>
  </si>
  <si>
    <t>- акт о пожаре</t>
  </si>
  <si>
    <t>- бланки объяснений</t>
  </si>
  <si>
    <t>Опись пожарно-технического оборудования</t>
  </si>
  <si>
    <t>Комплект шоферского инструмента</t>
  </si>
  <si>
    <t>Автомобильная радиостанция</t>
  </si>
  <si>
    <t>Аварийно-спасательный инструмент ИРАСС</t>
  </si>
  <si>
    <t>СПУ-3А</t>
  </si>
  <si>
    <t>Гидравлический аварийно-спасательный инструмент</t>
  </si>
  <si>
    <t>пар</t>
  </si>
  <si>
    <t>Телефон , ФИО и должность исполнителя</t>
  </si>
  <si>
    <t>Ствол лафетный</t>
  </si>
  <si>
    <t>Сменные насадки к лафетному стволу диам.25x28</t>
  </si>
  <si>
    <t>Веревка спасательная, дл.30 м в чехле</t>
  </si>
  <si>
    <t>Огнетушитель ОУ-5 или ОУ-2</t>
  </si>
  <si>
    <t>Ведро брезентовое</t>
  </si>
  <si>
    <t>Комплект инструментов для резки эл. проводов</t>
  </si>
  <si>
    <t>- ящик или сумка</t>
  </si>
  <si>
    <t>- ножницы диэлектрические</t>
  </si>
  <si>
    <t>Колодка</t>
  </si>
  <si>
    <t>Медицинская аптечка</t>
  </si>
  <si>
    <t>Страховочный пояс</t>
  </si>
  <si>
    <t>Натяжное спасательное полотно</t>
  </si>
  <si>
    <t>Пневматическое прыжковое спасательное устройство</t>
  </si>
  <si>
    <t>Рукав спасательный секционный</t>
  </si>
  <si>
    <t>Содержащихся за счет средств местного бюджета</t>
  </si>
  <si>
    <t xml:space="preserve">о наличии пожарной техники, пожарно-технического вооружения,спасательного оборудования и другого имущества  за 20__      год                                                    </t>
  </si>
  <si>
    <r>
      <t>(</t>
    </r>
    <r>
      <rPr>
        <sz val="10"/>
        <rFont val="Times New Roman"/>
        <family val="1"/>
      </rPr>
      <t xml:space="preserve">наименование территориального управления </t>
    </r>
    <r>
      <rPr>
        <sz val="14"/>
        <rFont val="Times New Roman"/>
        <family val="1"/>
      </rPr>
      <t>ГУ МО "Мособлпожспас")</t>
    </r>
  </si>
  <si>
    <t>Наименование  пожарной техники, пожарно-технического вооружения,                              спасательного оборудования и другого имущества</t>
  </si>
  <si>
    <r>
      <t>Начальник территориального управления силами и средствами</t>
    </r>
    <r>
      <rPr>
        <sz val="10"/>
        <rFont val="Times New Roman"/>
        <family val="1"/>
      </rPr>
      <t xml:space="preserve">                 </t>
    </r>
  </si>
  <si>
    <t>к 5 декабря отчетного года</t>
  </si>
  <si>
    <t xml:space="preserve">                                                                                                                                                                                          подпись                (расшифровка подписи)</t>
  </si>
  <si>
    <t>Заполняется согласно приказу МЧС России от 25.06.2006 г. № 425</t>
  </si>
  <si>
    <t>утвержден  приказом                                       ГУ МО "Мособлпожспас"</t>
  </si>
  <si>
    <t>Приложение № 1</t>
  </si>
  <si>
    <t>Сапоги резиновые (АР)</t>
  </si>
  <si>
    <t>Универсальный лафетный ствол</t>
  </si>
  <si>
    <t>Подставки под аутригеры</t>
  </si>
  <si>
    <t>Кабельная катушка длиной с кабелем дл.30 м</t>
  </si>
  <si>
    <t>Гидромонитор для лафетного ствола</t>
  </si>
  <si>
    <t>Пульт управления гидромонитором</t>
  </si>
  <si>
    <t xml:space="preserve">ГПС-600 </t>
  </si>
  <si>
    <t xml:space="preserve">Гребенка для 4-х ГПС-600 </t>
  </si>
  <si>
    <t>Лестница палка</t>
  </si>
  <si>
    <t>Электрический групповой пожарный фонарь ФЭП-Г</t>
  </si>
  <si>
    <t>Лом универсальный</t>
  </si>
  <si>
    <t>Кирка</t>
  </si>
  <si>
    <t>Багор металлический</t>
  </si>
  <si>
    <t>Большой пожарный топор</t>
  </si>
  <si>
    <t>Лебедка с крюком и тросом дл.30 м</t>
  </si>
  <si>
    <t>Рукоятка ручного поворота стрелы башни</t>
  </si>
  <si>
    <t>Комплект спасательного каната</t>
  </si>
  <si>
    <t>Рукоятка гидронасоса ручного управления</t>
  </si>
  <si>
    <t>Рукав напорный латексированный, дл.20 м диам.66 мм</t>
  </si>
  <si>
    <t>Рукав напорный латексированный, дл.20 м диам.77 мм</t>
  </si>
  <si>
    <t>Ствол СА</t>
  </si>
  <si>
    <t>п-р</t>
  </si>
  <si>
    <t>Трехходовое разветвление</t>
  </si>
  <si>
    <t>Переходы:66х77 мм,  6х51 мм</t>
  </si>
  <si>
    <t>Прожектор 1000 Вт</t>
  </si>
  <si>
    <t>Рукав напорный латексированный, дл.20 м диам.150 мм</t>
  </si>
  <si>
    <t>Гайка переходная с накидной муфтой 150х150</t>
  </si>
  <si>
    <t>Гайка переходная с наружной резьбой 150х150</t>
  </si>
  <si>
    <t>Переходник 150х77х77</t>
  </si>
  <si>
    <t>Мостки рукавные</t>
  </si>
  <si>
    <t>Зажим рукавный</t>
  </si>
  <si>
    <t>Ключ для соединения напорных рукавов</t>
  </si>
  <si>
    <t>Четырехходовое разветвление 150х77х77х77х77</t>
  </si>
  <si>
    <t>от    07.10.09  № 252</t>
  </si>
  <si>
    <t>Методические рекомендации по заполнению формы ПО-1 основная</t>
  </si>
  <si>
    <t xml:space="preserve">1.1. </t>
  </si>
  <si>
    <t>2.1.</t>
  </si>
  <si>
    <t>3.1.</t>
  </si>
  <si>
    <t>4.1.</t>
  </si>
  <si>
    <t xml:space="preserve">1. Раздел приказ № 425 </t>
  </si>
  <si>
    <t>Если нет ПНС в колонке ставим цифру 0.</t>
  </si>
  <si>
    <t>5.1.</t>
  </si>
  <si>
    <t>6.1.</t>
  </si>
  <si>
    <t>Получаем автоматический подсчет положенного по нормам имущества.</t>
  </si>
  <si>
    <t>Данные в колонках (от F до K) заполняются по имеющимся в ТУСиС данным.</t>
  </si>
  <si>
    <t>Данные полученные в колонках (от F до K)  заносим в колонку E.</t>
  </si>
  <si>
    <t>1.</t>
  </si>
  <si>
    <t>По данным учёта разделяем цистерны и ПНС (при наличии) по годам выпуска</t>
  </si>
  <si>
    <t xml:space="preserve">Заносим данные в строки колонки. </t>
  </si>
  <si>
    <t xml:space="preserve">2. Раздел приказ № 550 </t>
  </si>
  <si>
    <t xml:space="preserve">1.2. </t>
  </si>
  <si>
    <t>2.2.</t>
  </si>
  <si>
    <t>3.2.</t>
  </si>
  <si>
    <t>4.2.</t>
  </si>
  <si>
    <t>5.2.</t>
  </si>
  <si>
    <t>6.2.</t>
  </si>
  <si>
    <t>Определяем количество цистерн ( колонка D4, строка 21)</t>
  </si>
  <si>
    <t>Определяем количество ПНС ( колонка D4, строка 22)</t>
  </si>
  <si>
    <t>Определяем количество цистерн ( колонка D4, строка 138)</t>
  </si>
  <si>
    <t>Определяем количество ПНС ( колонка D4, строка 139)</t>
  </si>
  <si>
    <t>Методические рекомендации по заполнению формы ПО-2 основная</t>
  </si>
  <si>
    <t>По данным учёта разделяем АЛ, АКП и АР (при наличии) по годам выпуска</t>
  </si>
  <si>
    <t>Определяем количество автолестниц ( колонка D4, строка 20)</t>
  </si>
  <si>
    <t>7.1.</t>
  </si>
  <si>
    <t>Определяем количество коленчатых подъемников ( колонка D4, строка 21)</t>
  </si>
  <si>
    <t>Определяем количество рукавных автомобилей ( колонка D4, строка 22)</t>
  </si>
  <si>
    <t>Если нет АКП или АР в колонках ставим цифру 0.</t>
  </si>
  <si>
    <t>Также, уточняем принадлежность машины по бюджету содеражания (Субъект РФ или муниципальный).</t>
  </si>
  <si>
    <t>8.1.</t>
  </si>
  <si>
    <t>7.2.</t>
  </si>
  <si>
    <t>8.2.</t>
  </si>
  <si>
    <t>Определяем количество автолестниц ( колонка D4, строка 127)</t>
  </si>
  <si>
    <t>Определяем количество коленчатых подъемников ( колонка D4, строка 128)</t>
  </si>
  <si>
    <t>Определяем количество рукавных автомобилей ( колонка D4, строка 129)</t>
  </si>
  <si>
    <t>Если вообще нет указанной техники такая форма не заполняется.</t>
  </si>
  <si>
    <t>п-ра</t>
  </si>
  <si>
    <t>Шланг гидрав-й для подключения ручного управления первым коленом</t>
  </si>
  <si>
    <t>Головка соединительная преходная 77х66</t>
  </si>
  <si>
    <t>Лом-легкий</t>
  </si>
  <si>
    <t>Универсальный спасательный прибор индивидуальный</t>
  </si>
  <si>
    <t>Сетка всасывающая СВ-200</t>
  </si>
  <si>
    <t>Ключ для соединения напорных рукавов диам. 250 мм</t>
  </si>
  <si>
    <t>Тройник 200x150x150</t>
  </si>
  <si>
    <t>Четырехходовое разветвление 150x77x77x77x77</t>
  </si>
  <si>
    <t>Ручная лебедка</t>
  </si>
  <si>
    <t>Комплект инструмента инструктора насосной станции</t>
  </si>
  <si>
    <t>Рукав всасыв. типа "Б" диам.200 мм, дл.4 м с соединительной арматурой</t>
  </si>
  <si>
    <t>Кислородно-изолир. противогаз (КИП-8) или воздушный аппарат АиР-317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</si>
</sst>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4" xfId="0" applyBorder="1" applyAlignment="1">
      <alignment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9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/>
    </xf>
    <xf numFmtId="0" fontId="2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/>
    </xf>
    <xf numFmtId="0" fontId="0" fillId="4" borderId="1" xfId="0" applyNumberForma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1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100" workbookViewId="0" topLeftCell="A1">
      <selection activeCell="N29" sqref="N29"/>
    </sheetView>
  </sheetViews>
  <sheetFormatPr defaultColWidth="9.00390625" defaultRowHeight="12.75"/>
  <cols>
    <col min="1" max="1" width="4.75390625" style="0" customWidth="1"/>
  </cols>
  <sheetData>
    <row r="1" spans="1:14" ht="15.75">
      <c r="A1" s="87" t="s">
        <v>321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9" ht="15.75">
      <c r="A2" s="73"/>
      <c r="B2" s="73"/>
      <c r="C2" s="73"/>
      <c r="D2" s="73"/>
      <c r="E2" s="73"/>
      <c r="F2" s="73"/>
      <c r="G2" s="73"/>
      <c r="H2" s="73"/>
      <c r="I2" s="73"/>
    </row>
    <row r="3" spans="1:14" ht="15.75">
      <c r="A3" s="78" t="s">
        <v>333</v>
      </c>
      <c r="B3" s="86" t="s">
        <v>334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 customHeight="1">
      <c r="A4" s="78"/>
      <c r="B4" s="77" t="s">
        <v>354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0" ht="15.75">
      <c r="A5" s="74"/>
      <c r="B5" s="74" t="s">
        <v>326</v>
      </c>
      <c r="C5" s="74"/>
      <c r="D5" s="74"/>
      <c r="E5" s="74"/>
      <c r="F5" s="74"/>
      <c r="G5" s="74"/>
      <c r="H5" s="74"/>
      <c r="I5" s="74"/>
      <c r="J5" s="75"/>
    </row>
    <row r="6" spans="1:14" ht="15.75">
      <c r="A6" s="74" t="s">
        <v>322</v>
      </c>
      <c r="B6" s="86" t="s">
        <v>343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1:14" ht="15.75">
      <c r="A7" s="74" t="s">
        <v>323</v>
      </c>
      <c r="B7" s="86" t="s">
        <v>344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5.75">
      <c r="A8" s="74" t="s">
        <v>324</v>
      </c>
      <c r="B8" s="86" t="s">
        <v>335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</row>
    <row r="9" spans="1:14" ht="15.75">
      <c r="A9" s="74"/>
      <c r="B9" s="86" t="s">
        <v>327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5.75">
      <c r="A10" s="74" t="s">
        <v>325</v>
      </c>
      <c r="B10" s="86" t="s">
        <v>330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15.75">
      <c r="A11" s="74" t="s">
        <v>328</v>
      </c>
      <c r="B11" s="86" t="s">
        <v>331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5.75">
      <c r="A12" s="74" t="s">
        <v>329</v>
      </c>
      <c r="B12" s="86" t="s">
        <v>332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9" ht="15.75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5.75">
      <c r="A14" s="72"/>
      <c r="B14" s="72"/>
      <c r="C14" s="72"/>
      <c r="D14" s="72"/>
      <c r="E14" s="72"/>
      <c r="F14" s="72"/>
      <c r="G14" s="72"/>
      <c r="H14" s="72"/>
      <c r="I14" s="72"/>
    </row>
    <row r="15" spans="1:10" ht="15.75">
      <c r="A15" s="74"/>
      <c r="B15" s="74" t="s">
        <v>336</v>
      </c>
      <c r="C15" s="74"/>
      <c r="D15" s="74"/>
      <c r="E15" s="74"/>
      <c r="F15" s="74"/>
      <c r="G15" s="74"/>
      <c r="H15" s="74"/>
      <c r="I15" s="74"/>
      <c r="J15" s="75"/>
    </row>
    <row r="16" spans="1:14" ht="15.75">
      <c r="A16" s="74" t="s">
        <v>337</v>
      </c>
      <c r="B16" s="86" t="s">
        <v>345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15.75">
      <c r="A17" s="74" t="s">
        <v>338</v>
      </c>
      <c r="B17" s="86" t="s">
        <v>346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ht="15.75">
      <c r="A18" s="74" t="s">
        <v>339</v>
      </c>
      <c r="B18" s="86" t="s">
        <v>335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ht="15.75">
      <c r="A19" s="74"/>
      <c r="B19" s="86" t="s">
        <v>327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ht="15.75">
      <c r="A20" s="74" t="s">
        <v>340</v>
      </c>
      <c r="B20" s="86" t="s">
        <v>330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74" t="s">
        <v>341</v>
      </c>
      <c r="B21" s="86" t="s">
        <v>331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5.75">
      <c r="A22" s="74" t="s">
        <v>342</v>
      </c>
      <c r="B22" s="86" t="s">
        <v>332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9" ht="15.75">
      <c r="A23" s="72"/>
      <c r="B23" s="72"/>
      <c r="C23" s="72"/>
      <c r="D23" s="72"/>
      <c r="E23" s="72"/>
      <c r="F23" s="72"/>
      <c r="G23" s="72"/>
      <c r="H23" s="72"/>
      <c r="I23" s="72"/>
    </row>
    <row r="24" spans="1:9" ht="15.75">
      <c r="A24" s="72"/>
      <c r="B24" s="72"/>
      <c r="C24" s="72"/>
      <c r="D24" s="72"/>
      <c r="E24" s="72"/>
      <c r="F24" s="72"/>
      <c r="G24" s="72"/>
      <c r="H24" s="72"/>
      <c r="I24" s="72"/>
    </row>
    <row r="25" spans="1:9" ht="15.75">
      <c r="A25" s="72"/>
      <c r="B25" s="72"/>
      <c r="C25" s="72"/>
      <c r="D25" s="72"/>
      <c r="E25" s="72"/>
      <c r="F25" s="72"/>
      <c r="G25" s="72"/>
      <c r="H25" s="72"/>
      <c r="I25" s="72"/>
    </row>
    <row r="26" spans="1:9" ht="15.75">
      <c r="A26" s="72"/>
      <c r="B26" s="72"/>
      <c r="C26" s="72"/>
      <c r="D26" s="72"/>
      <c r="E26" s="72"/>
      <c r="F26" s="72"/>
      <c r="G26" s="72"/>
      <c r="H26" s="72"/>
      <c r="I26" s="72"/>
    </row>
    <row r="27" spans="1:9" ht="15.75">
      <c r="A27" s="72"/>
      <c r="B27" s="72"/>
      <c r="C27" s="72"/>
      <c r="D27" s="72"/>
      <c r="E27" s="72"/>
      <c r="F27" s="72"/>
      <c r="G27" s="72"/>
      <c r="H27" s="72"/>
      <c r="I27" s="72"/>
    </row>
    <row r="28" spans="1:9" ht="15.75">
      <c r="A28" s="72"/>
      <c r="B28" s="72"/>
      <c r="C28" s="72"/>
      <c r="D28" s="72"/>
      <c r="E28" s="72"/>
      <c r="F28" s="72"/>
      <c r="G28" s="72"/>
      <c r="H28" s="72"/>
      <c r="I28" s="72"/>
    </row>
    <row r="29" spans="1:9" ht="15.75">
      <c r="A29" s="72"/>
      <c r="B29" s="72"/>
      <c r="C29" s="72"/>
      <c r="D29" s="72"/>
      <c r="E29" s="72"/>
      <c r="F29" s="72"/>
      <c r="G29" s="72"/>
      <c r="H29" s="72"/>
      <c r="I29" s="72"/>
    </row>
    <row r="30" spans="1:9" ht="15.75">
      <c r="A30" s="72"/>
      <c r="B30" s="72"/>
      <c r="C30" s="72"/>
      <c r="D30" s="72"/>
      <c r="E30" s="72"/>
      <c r="F30" s="72"/>
      <c r="G30" s="72"/>
      <c r="H30" s="72"/>
      <c r="I30" s="72"/>
    </row>
    <row r="31" spans="1:9" ht="15.75">
      <c r="A31" s="72"/>
      <c r="B31" s="72"/>
      <c r="C31" s="72"/>
      <c r="D31" s="72"/>
      <c r="E31" s="72"/>
      <c r="F31" s="72"/>
      <c r="G31" s="72"/>
      <c r="H31" s="72"/>
      <c r="I31" s="72"/>
    </row>
    <row r="32" spans="1:9" ht="15.75">
      <c r="A32" s="72"/>
      <c r="B32" s="72"/>
      <c r="C32" s="72"/>
      <c r="D32" s="72"/>
      <c r="E32" s="72"/>
      <c r="F32" s="72"/>
      <c r="G32" s="72"/>
      <c r="H32" s="72"/>
      <c r="I32" s="72"/>
    </row>
    <row r="33" spans="1:9" ht="15.75">
      <c r="A33" s="72"/>
      <c r="B33" s="72"/>
      <c r="C33" s="72"/>
      <c r="D33" s="72"/>
      <c r="E33" s="72"/>
      <c r="F33" s="72"/>
      <c r="G33" s="72"/>
      <c r="H33" s="72"/>
      <c r="I33" s="72"/>
    </row>
    <row r="34" spans="1:9" ht="15.75">
      <c r="A34" s="72"/>
      <c r="B34" s="72"/>
      <c r="C34" s="72"/>
      <c r="D34" s="72"/>
      <c r="E34" s="72"/>
      <c r="F34" s="72"/>
      <c r="G34" s="72"/>
      <c r="H34" s="72"/>
      <c r="I34" s="72"/>
    </row>
    <row r="35" spans="1:9" ht="15.75">
      <c r="A35" s="72"/>
      <c r="B35" s="72"/>
      <c r="C35" s="72"/>
      <c r="D35" s="72"/>
      <c r="E35" s="72"/>
      <c r="F35" s="72"/>
      <c r="G35" s="72"/>
      <c r="H35" s="72"/>
      <c r="I35" s="72"/>
    </row>
    <row r="36" spans="1:9" ht="15.75">
      <c r="A36" s="72"/>
      <c r="B36" s="72"/>
      <c r="C36" s="72"/>
      <c r="D36" s="72"/>
      <c r="E36" s="72"/>
      <c r="F36" s="72"/>
      <c r="G36" s="72"/>
      <c r="H36" s="72"/>
      <c r="I36" s="72"/>
    </row>
    <row r="37" spans="1:9" ht="15.75">
      <c r="A37" s="72"/>
      <c r="B37" s="72"/>
      <c r="C37" s="72"/>
      <c r="D37" s="72"/>
      <c r="E37" s="72"/>
      <c r="F37" s="72"/>
      <c r="G37" s="72"/>
      <c r="H37" s="72"/>
      <c r="I37" s="72"/>
    </row>
    <row r="38" spans="1:9" ht="15.75">
      <c r="A38" s="72"/>
      <c r="B38" s="72"/>
      <c r="C38" s="72"/>
      <c r="D38" s="72"/>
      <c r="E38" s="72"/>
      <c r="F38" s="72"/>
      <c r="G38" s="72"/>
      <c r="H38" s="72"/>
      <c r="I38" s="72"/>
    </row>
    <row r="39" spans="1:9" ht="15.75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5.75">
      <c r="A40" s="72"/>
      <c r="B40" s="72"/>
      <c r="C40" s="72"/>
      <c r="D40" s="72"/>
      <c r="E40" s="72"/>
      <c r="F40" s="72"/>
      <c r="G40" s="72"/>
      <c r="H40" s="72"/>
      <c r="I40" s="72"/>
    </row>
    <row r="41" spans="1:9" ht="15.75">
      <c r="A41" s="72"/>
      <c r="B41" s="72"/>
      <c r="C41" s="72"/>
      <c r="D41" s="72"/>
      <c r="E41" s="72"/>
      <c r="F41" s="72"/>
      <c r="G41" s="72"/>
      <c r="H41" s="72"/>
      <c r="I41" s="72"/>
    </row>
    <row r="42" spans="1:9" ht="15.75">
      <c r="A42" s="72"/>
      <c r="B42" s="72"/>
      <c r="C42" s="72"/>
      <c r="D42" s="72"/>
      <c r="E42" s="72"/>
      <c r="F42" s="72"/>
      <c r="G42" s="72"/>
      <c r="H42" s="72"/>
      <c r="I42" s="72"/>
    </row>
    <row r="43" spans="1:9" ht="15.75">
      <c r="A43" s="72"/>
      <c r="B43" s="72"/>
      <c r="C43" s="72"/>
      <c r="D43" s="72"/>
      <c r="E43" s="72"/>
      <c r="F43" s="72"/>
      <c r="G43" s="72"/>
      <c r="H43" s="72"/>
      <c r="I43" s="72"/>
    </row>
  </sheetData>
  <mergeCells count="17">
    <mergeCell ref="B20:N20"/>
    <mergeCell ref="B21:N21"/>
    <mergeCell ref="B22:N22"/>
    <mergeCell ref="B16:N16"/>
    <mergeCell ref="B17:N17"/>
    <mergeCell ref="B18:N18"/>
    <mergeCell ref="B19:N19"/>
    <mergeCell ref="B9:N9"/>
    <mergeCell ref="B10:N10"/>
    <mergeCell ref="B11:N11"/>
    <mergeCell ref="B12:N12"/>
    <mergeCell ref="B6:N6"/>
    <mergeCell ref="B7:N7"/>
    <mergeCell ref="B8:N8"/>
    <mergeCell ref="A1:N1"/>
    <mergeCell ref="B3:N3"/>
    <mergeCell ref="B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2"/>
  <sheetViews>
    <sheetView tabSelected="1" zoomScaleSheetLayoutView="100" workbookViewId="0" topLeftCell="A207">
      <selection activeCell="K235" sqref="K235"/>
    </sheetView>
  </sheetViews>
  <sheetFormatPr defaultColWidth="9.00390625" defaultRowHeight="12.75"/>
  <cols>
    <col min="1" max="1" width="4.375" style="0" customWidth="1"/>
    <col min="2" max="2" width="68.625" style="0" customWidth="1"/>
    <col min="3" max="3" width="4.625" style="0" customWidth="1"/>
    <col min="4" max="11" width="6.375" style="0" customWidth="1"/>
  </cols>
  <sheetData>
    <row r="1" spans="6:11" ht="15.75" customHeight="1">
      <c r="F1" s="57" t="s">
        <v>286</v>
      </c>
      <c r="G1" s="57"/>
      <c r="H1" s="57"/>
      <c r="I1" s="57"/>
      <c r="J1" s="57"/>
      <c r="K1" s="57"/>
    </row>
    <row r="2" spans="6:11" ht="29.25" customHeight="1">
      <c r="F2" s="58" t="s">
        <v>285</v>
      </c>
      <c r="G2" s="58"/>
      <c r="H2" s="58"/>
      <c r="I2" s="58"/>
      <c r="J2" s="58"/>
      <c r="K2" s="58"/>
    </row>
    <row r="3" spans="6:11" ht="15.75" customHeight="1">
      <c r="F3" s="57" t="s">
        <v>320</v>
      </c>
      <c r="G3" s="57"/>
      <c r="H3" s="57"/>
      <c r="I3" s="57"/>
      <c r="J3" s="57"/>
      <c r="K3" s="57"/>
    </row>
    <row r="4" ht="15.75" customHeight="1"/>
    <row r="5" spans="6:11" ht="15.75" customHeight="1">
      <c r="F5" s="59" t="s">
        <v>120</v>
      </c>
      <c r="G5" s="59"/>
      <c r="H5" s="59"/>
      <c r="I5" s="59"/>
      <c r="J5" s="59"/>
      <c r="K5" s="59"/>
    </row>
    <row r="6" spans="6:11" ht="15.75" customHeight="1">
      <c r="F6" s="57" t="s">
        <v>117</v>
      </c>
      <c r="G6" s="57"/>
      <c r="H6" s="57"/>
      <c r="I6" s="57"/>
      <c r="J6" s="57"/>
      <c r="K6" s="57"/>
    </row>
    <row r="7" spans="6:11" ht="15.75" customHeight="1">
      <c r="F7" s="60" t="s">
        <v>118</v>
      </c>
      <c r="G7" s="60"/>
      <c r="H7" s="60"/>
      <c r="I7" s="60"/>
      <c r="J7" s="60"/>
      <c r="K7" s="60"/>
    </row>
    <row r="8" spans="6:11" ht="15.75" customHeight="1">
      <c r="F8" s="60" t="s">
        <v>119</v>
      </c>
      <c r="G8" s="60"/>
      <c r="H8" s="60"/>
      <c r="I8" s="60"/>
      <c r="J8" s="60"/>
      <c r="K8" s="60"/>
    </row>
    <row r="9" spans="6:11" ht="15.75" customHeight="1">
      <c r="F9" s="60" t="s">
        <v>282</v>
      </c>
      <c r="G9" s="60"/>
      <c r="H9" s="60"/>
      <c r="I9" s="60"/>
      <c r="J9" s="60"/>
      <c r="K9" s="60"/>
    </row>
    <row r="10" ht="15.75" customHeight="1"/>
    <row r="11" spans="2:11" ht="21" customHeight="1">
      <c r="B11" s="66" t="s">
        <v>116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39.75" customHeight="1">
      <c r="B12" s="67" t="s">
        <v>278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5.75" customHeight="1">
      <c r="A13" s="19"/>
      <c r="B13" s="65" t="s">
        <v>279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2.75" customHeight="1">
      <c r="A14" s="61" t="s">
        <v>110</v>
      </c>
      <c r="B14" s="61" t="s">
        <v>280</v>
      </c>
      <c r="C14" s="63" t="s">
        <v>24</v>
      </c>
      <c r="D14" s="79" t="s">
        <v>0</v>
      </c>
      <c r="E14" s="64" t="s">
        <v>1</v>
      </c>
      <c r="F14" s="62" t="s">
        <v>2</v>
      </c>
      <c r="G14" s="62"/>
      <c r="H14" s="62"/>
      <c r="I14" s="62" t="s">
        <v>2</v>
      </c>
      <c r="J14" s="62"/>
      <c r="K14" s="62"/>
    </row>
    <row r="15" spans="1:11" ht="12.75" customHeight="1">
      <c r="A15" s="61"/>
      <c r="B15" s="61"/>
      <c r="C15" s="63"/>
      <c r="D15" s="79"/>
      <c r="E15" s="64"/>
      <c r="F15" s="62" t="s">
        <v>3</v>
      </c>
      <c r="G15" s="62"/>
      <c r="H15" s="62"/>
      <c r="I15" s="62" t="s">
        <v>3</v>
      </c>
      <c r="J15" s="62"/>
      <c r="K15" s="62"/>
    </row>
    <row r="16" spans="1:11" ht="145.5" customHeight="1">
      <c r="A16" s="61"/>
      <c r="B16" s="61"/>
      <c r="C16" s="63"/>
      <c r="D16" s="79"/>
      <c r="E16" s="64"/>
      <c r="F16" s="81" t="s">
        <v>108</v>
      </c>
      <c r="G16" s="3" t="s">
        <v>23</v>
      </c>
      <c r="H16" s="4" t="s">
        <v>109</v>
      </c>
      <c r="I16" s="84" t="s">
        <v>277</v>
      </c>
      <c r="J16" s="3" t="s">
        <v>23</v>
      </c>
      <c r="K16" s="4" t="s">
        <v>109</v>
      </c>
    </row>
    <row r="17" spans="1:11" ht="15.75" customHeight="1">
      <c r="A17" s="13">
        <v>1</v>
      </c>
      <c r="B17" s="9">
        <v>2</v>
      </c>
      <c r="C17" s="9">
        <v>3</v>
      </c>
      <c r="D17" s="80">
        <v>4</v>
      </c>
      <c r="E17" s="1">
        <v>5</v>
      </c>
      <c r="F17" s="82">
        <v>6</v>
      </c>
      <c r="G17" s="1">
        <v>7</v>
      </c>
      <c r="H17" s="14">
        <v>8</v>
      </c>
      <c r="I17" s="85">
        <v>9</v>
      </c>
      <c r="J17" s="1">
        <v>10</v>
      </c>
      <c r="K17" s="14">
        <v>11</v>
      </c>
    </row>
    <row r="18" spans="1:11" ht="15.75" customHeight="1">
      <c r="A18" s="13"/>
      <c r="B18" s="9" t="s">
        <v>284</v>
      </c>
      <c r="C18" s="9"/>
      <c r="D18" s="80"/>
      <c r="E18" s="1"/>
      <c r="F18" s="82"/>
      <c r="G18" s="1"/>
      <c r="H18" s="14"/>
      <c r="I18" s="85"/>
      <c r="J18" s="1"/>
      <c r="K18" s="14"/>
    </row>
    <row r="19" spans="1:11" ht="15.75" customHeight="1">
      <c r="A19" s="13"/>
      <c r="B19" s="15" t="s">
        <v>121</v>
      </c>
      <c r="C19" s="9"/>
      <c r="D19" s="80"/>
      <c r="E19" s="1"/>
      <c r="F19" s="82"/>
      <c r="G19" s="1"/>
      <c r="H19" s="14"/>
      <c r="I19" s="85"/>
      <c r="J19" s="1"/>
      <c r="K19" s="14"/>
    </row>
    <row r="20" spans="1:11" ht="15.75" customHeight="1">
      <c r="A20" s="13"/>
      <c r="B20" s="15" t="s">
        <v>122</v>
      </c>
      <c r="C20" s="9"/>
      <c r="D20" s="80"/>
      <c r="E20" s="1"/>
      <c r="F20" s="82"/>
      <c r="G20" s="1"/>
      <c r="H20" s="14"/>
      <c r="I20" s="85"/>
      <c r="J20" s="1"/>
      <c r="K20" s="14"/>
    </row>
    <row r="21" spans="1:11" ht="15.75" customHeight="1">
      <c r="A21" s="13">
        <v>1</v>
      </c>
      <c r="B21" s="89" t="s">
        <v>111</v>
      </c>
      <c r="C21" s="7" t="s">
        <v>25</v>
      </c>
      <c r="D21" s="80">
        <v>1</v>
      </c>
      <c r="E21" s="1"/>
      <c r="F21" s="82"/>
      <c r="G21" s="1"/>
      <c r="H21" s="14"/>
      <c r="I21" s="85"/>
      <c r="J21" s="1"/>
      <c r="K21" s="14"/>
    </row>
    <row r="22" spans="1:11" ht="15.75" customHeight="1">
      <c r="A22" s="13">
        <v>2</v>
      </c>
      <c r="B22" s="40" t="s">
        <v>112</v>
      </c>
      <c r="C22" s="7" t="s">
        <v>25</v>
      </c>
      <c r="D22" s="80">
        <v>1</v>
      </c>
      <c r="E22" s="1"/>
      <c r="F22" s="82"/>
      <c r="G22" s="1"/>
      <c r="H22" s="14"/>
      <c r="I22" s="85"/>
      <c r="J22" s="1"/>
      <c r="K22" s="14"/>
    </row>
    <row r="23" spans="1:11" ht="15.75" customHeight="1">
      <c r="A23" s="5"/>
      <c r="B23" s="6" t="s">
        <v>123</v>
      </c>
      <c r="C23" s="6"/>
      <c r="D23" s="42"/>
      <c r="E23" s="2"/>
      <c r="F23" s="83"/>
      <c r="G23" s="2"/>
      <c r="H23" s="2"/>
      <c r="I23" s="36"/>
      <c r="J23" s="2"/>
      <c r="K23" s="2"/>
    </row>
    <row r="24" spans="1:11" ht="15.75" customHeight="1">
      <c r="A24" s="5">
        <v>1</v>
      </c>
      <c r="B24" s="7" t="s">
        <v>26</v>
      </c>
      <c r="C24" s="7" t="s">
        <v>25</v>
      </c>
      <c r="D24" s="47">
        <f>D21*4</f>
        <v>4</v>
      </c>
      <c r="E24" s="2"/>
      <c r="F24" s="83"/>
      <c r="G24" s="2"/>
      <c r="H24" s="2"/>
      <c r="I24" s="36"/>
      <c r="J24" s="2"/>
      <c r="K24" s="10"/>
    </row>
    <row r="25" spans="1:11" ht="15.75" customHeight="1">
      <c r="A25" s="5">
        <v>2</v>
      </c>
      <c r="B25" s="7" t="s">
        <v>27</v>
      </c>
      <c r="C25" s="7" t="s">
        <v>25</v>
      </c>
      <c r="D25" s="47">
        <f>D21*4</f>
        <v>4</v>
      </c>
      <c r="E25" s="2"/>
      <c r="F25" s="83"/>
      <c r="G25" s="2"/>
      <c r="H25" s="2"/>
      <c r="I25" s="36"/>
      <c r="J25" s="2"/>
      <c r="K25" s="2"/>
    </row>
    <row r="26" spans="1:11" ht="15.75" customHeight="1">
      <c r="A26" s="5">
        <v>3</v>
      </c>
      <c r="B26" s="7" t="s">
        <v>29</v>
      </c>
      <c r="C26" s="7" t="s">
        <v>28</v>
      </c>
      <c r="D26" s="47">
        <f>D21*1</f>
        <v>1</v>
      </c>
      <c r="E26" s="2"/>
      <c r="F26" s="83"/>
      <c r="G26" s="2"/>
      <c r="H26" s="2"/>
      <c r="I26" s="36"/>
      <c r="J26" s="2"/>
      <c r="K26" s="2"/>
    </row>
    <row r="27" spans="1:11" ht="15.75" customHeight="1">
      <c r="A27" s="5">
        <v>4</v>
      </c>
      <c r="B27" s="7" t="s">
        <v>30</v>
      </c>
      <c r="C27" s="7" t="s">
        <v>28</v>
      </c>
      <c r="D27" s="47">
        <f>D21*3</f>
        <v>3</v>
      </c>
      <c r="E27" s="2"/>
      <c r="F27" s="83"/>
      <c r="G27" s="2"/>
      <c r="H27" s="2"/>
      <c r="I27" s="36"/>
      <c r="J27" s="2"/>
      <c r="K27" s="2"/>
    </row>
    <row r="28" spans="1:11" ht="15.75" customHeight="1">
      <c r="A28" s="5">
        <v>5</v>
      </c>
      <c r="B28" s="7" t="s">
        <v>31</v>
      </c>
      <c r="C28" s="7" t="s">
        <v>25</v>
      </c>
      <c r="D28" s="47">
        <f>D21*2</f>
        <v>2</v>
      </c>
      <c r="E28" s="2"/>
      <c r="F28" s="83"/>
      <c r="G28" s="2"/>
      <c r="H28" s="2"/>
      <c r="I28" s="36"/>
      <c r="J28" s="2"/>
      <c r="K28" s="2"/>
    </row>
    <row r="29" spans="1:11" ht="15.75" customHeight="1">
      <c r="A29" s="5">
        <v>6</v>
      </c>
      <c r="B29" s="7" t="s">
        <v>32</v>
      </c>
      <c r="C29" s="7" t="s">
        <v>28</v>
      </c>
      <c r="D29" s="47">
        <f>SUM(D21*5+D22*2)</f>
        <v>7</v>
      </c>
      <c r="E29" s="2"/>
      <c r="F29" s="83"/>
      <c r="G29" s="2"/>
      <c r="H29" s="2"/>
      <c r="I29" s="36"/>
      <c r="J29" s="2"/>
      <c r="K29" s="2"/>
    </row>
    <row r="30" spans="1:11" ht="15.75" customHeight="1">
      <c r="A30" s="5">
        <v>7</v>
      </c>
      <c r="B30" s="7" t="s">
        <v>33</v>
      </c>
      <c r="C30" s="7" t="s">
        <v>25</v>
      </c>
      <c r="D30" s="47">
        <f>D21*2</f>
        <v>2</v>
      </c>
      <c r="E30" s="2"/>
      <c r="F30" s="83"/>
      <c r="G30" s="2"/>
      <c r="H30" s="2"/>
      <c r="I30" s="36"/>
      <c r="J30" s="2"/>
      <c r="K30" s="2"/>
    </row>
    <row r="31" spans="1:11" ht="15.75" customHeight="1">
      <c r="A31" s="5"/>
      <c r="B31" s="6" t="s">
        <v>124</v>
      </c>
      <c r="C31" s="6"/>
      <c r="D31" s="42"/>
      <c r="E31" s="2"/>
      <c r="F31" s="83"/>
      <c r="G31" s="2"/>
      <c r="H31" s="2"/>
      <c r="I31" s="36"/>
      <c r="J31" s="2"/>
      <c r="K31" s="2"/>
    </row>
    <row r="32" spans="1:11" ht="15.75" customHeight="1">
      <c r="A32" s="5">
        <v>1</v>
      </c>
      <c r="B32" s="7" t="s">
        <v>34</v>
      </c>
      <c r="C32" s="7" t="s">
        <v>25</v>
      </c>
      <c r="D32" s="47">
        <f>SUM(D21+D22)*1</f>
        <v>2</v>
      </c>
      <c r="E32" s="2"/>
      <c r="F32" s="83"/>
      <c r="G32" s="2"/>
      <c r="H32" s="2"/>
      <c r="I32" s="36"/>
      <c r="J32" s="2"/>
      <c r="K32" s="2"/>
    </row>
    <row r="33" spans="1:11" ht="15.75" customHeight="1">
      <c r="A33" s="5">
        <v>2</v>
      </c>
      <c r="B33" s="7" t="s">
        <v>35</v>
      </c>
      <c r="C33" s="7" t="s">
        <v>25</v>
      </c>
      <c r="D33" s="47">
        <f>SUM(D21+D22)*1</f>
        <v>2</v>
      </c>
      <c r="E33" s="2"/>
      <c r="F33" s="83"/>
      <c r="G33" s="2"/>
      <c r="H33" s="2"/>
      <c r="I33" s="36"/>
      <c r="J33" s="2"/>
      <c r="K33" s="2"/>
    </row>
    <row r="34" spans="1:11" ht="15.75" customHeight="1">
      <c r="A34" s="5">
        <v>3</v>
      </c>
      <c r="B34" s="7" t="s">
        <v>36</v>
      </c>
      <c r="C34" s="7" t="s">
        <v>25</v>
      </c>
      <c r="D34" s="47">
        <f>SUM(D21+D22)*1</f>
        <v>2</v>
      </c>
      <c r="E34" s="2"/>
      <c r="F34" s="83"/>
      <c r="G34" s="2"/>
      <c r="H34" s="2"/>
      <c r="I34" s="36"/>
      <c r="J34" s="2"/>
      <c r="K34" s="2"/>
    </row>
    <row r="35" spans="1:11" ht="15.75" customHeight="1">
      <c r="A35" s="5">
        <v>4</v>
      </c>
      <c r="B35" s="7" t="s">
        <v>37</v>
      </c>
      <c r="C35" s="7" t="s">
        <v>25</v>
      </c>
      <c r="D35" s="47">
        <f>SUM(D21*4+D22*1)</f>
        <v>5</v>
      </c>
      <c r="E35" s="2"/>
      <c r="F35" s="83"/>
      <c r="G35" s="2"/>
      <c r="H35" s="2"/>
      <c r="I35" s="36"/>
      <c r="J35" s="2"/>
      <c r="K35" s="2"/>
    </row>
    <row r="36" spans="1:11" ht="15.75" customHeight="1">
      <c r="A36" s="5">
        <v>5</v>
      </c>
      <c r="B36" s="7" t="s">
        <v>38</v>
      </c>
      <c r="C36" s="7" t="s">
        <v>25</v>
      </c>
      <c r="D36" s="47">
        <f>SUM(D21*4+D22*1)</f>
        <v>5</v>
      </c>
      <c r="E36" s="2"/>
      <c r="F36" s="83"/>
      <c r="G36" s="2"/>
      <c r="H36" s="2"/>
      <c r="I36" s="36"/>
      <c r="J36" s="2"/>
      <c r="K36" s="2"/>
    </row>
    <row r="37" spans="1:11" ht="15.75" customHeight="1">
      <c r="A37" s="5"/>
      <c r="B37" s="6" t="s">
        <v>125</v>
      </c>
      <c r="C37" s="6"/>
      <c r="D37" s="47"/>
      <c r="E37" s="2"/>
      <c r="F37" s="83"/>
      <c r="G37" s="2"/>
      <c r="H37" s="2"/>
      <c r="I37" s="36"/>
      <c r="J37" s="2"/>
      <c r="K37" s="2"/>
    </row>
    <row r="38" spans="1:11" ht="15.75" customHeight="1">
      <c r="A38" s="5">
        <v>1</v>
      </c>
      <c r="B38" s="7" t="s">
        <v>39</v>
      </c>
      <c r="C38" s="7" t="s">
        <v>25</v>
      </c>
      <c r="D38" s="47">
        <f>SUM(D21*1+D22*2)</f>
        <v>3</v>
      </c>
      <c r="E38" s="2"/>
      <c r="F38" s="83"/>
      <c r="G38" s="2"/>
      <c r="H38" s="2"/>
      <c r="I38" s="36"/>
      <c r="J38" s="2"/>
      <c r="K38" s="2"/>
    </row>
    <row r="39" spans="1:11" ht="15.75" customHeight="1">
      <c r="A39" s="5">
        <v>2</v>
      </c>
      <c r="B39" s="7" t="s">
        <v>40</v>
      </c>
      <c r="C39" s="7" t="s">
        <v>25</v>
      </c>
      <c r="D39" s="47">
        <f>D21*2</f>
        <v>2</v>
      </c>
      <c r="E39" s="2"/>
      <c r="F39" s="83"/>
      <c r="G39" s="2"/>
      <c r="H39" s="2"/>
      <c r="I39" s="36"/>
      <c r="J39" s="2"/>
      <c r="K39" s="2"/>
    </row>
    <row r="40" spans="1:11" ht="15.75" customHeight="1">
      <c r="A40" s="5">
        <v>3</v>
      </c>
      <c r="B40" s="7" t="s">
        <v>41</v>
      </c>
      <c r="C40" s="7" t="s">
        <v>25</v>
      </c>
      <c r="D40" s="47">
        <f>D21*3</f>
        <v>3</v>
      </c>
      <c r="E40" s="2"/>
      <c r="F40" s="83"/>
      <c r="G40" s="2"/>
      <c r="H40" s="2"/>
      <c r="I40" s="36"/>
      <c r="J40" s="2"/>
      <c r="K40" s="2"/>
    </row>
    <row r="41" spans="1:11" ht="15.75" customHeight="1">
      <c r="A41" s="5">
        <v>4</v>
      </c>
      <c r="B41" s="7" t="s">
        <v>42</v>
      </c>
      <c r="C41" s="7" t="s">
        <v>25</v>
      </c>
      <c r="D41" s="47">
        <f>D21*1</f>
        <v>1</v>
      </c>
      <c r="E41" s="2"/>
      <c r="F41" s="83"/>
      <c r="G41" s="2"/>
      <c r="H41" s="2"/>
      <c r="I41" s="36"/>
      <c r="J41" s="2"/>
      <c r="K41" s="2"/>
    </row>
    <row r="42" spans="1:11" ht="15.75" customHeight="1">
      <c r="A42" s="5"/>
      <c r="B42" s="8" t="s">
        <v>43</v>
      </c>
      <c r="C42" s="7" t="s">
        <v>25</v>
      </c>
      <c r="D42" s="47"/>
      <c r="E42" s="2"/>
      <c r="F42" s="83"/>
      <c r="G42" s="2"/>
      <c r="H42" s="2"/>
      <c r="I42" s="36"/>
      <c r="J42" s="2"/>
      <c r="K42" s="2"/>
    </row>
    <row r="43" spans="1:11" ht="15.75" customHeight="1">
      <c r="A43" s="5">
        <v>5</v>
      </c>
      <c r="B43" s="7" t="s">
        <v>4</v>
      </c>
      <c r="C43" s="7"/>
      <c r="D43" s="47">
        <f>D21*3</f>
        <v>3</v>
      </c>
      <c r="E43" s="2"/>
      <c r="F43" s="83"/>
      <c r="G43" s="2"/>
      <c r="H43" s="2"/>
      <c r="I43" s="36"/>
      <c r="J43" s="2"/>
      <c r="K43" s="2"/>
    </row>
    <row r="44" spans="1:11" ht="15.75" customHeight="1">
      <c r="A44" s="5">
        <v>6</v>
      </c>
      <c r="B44" s="7" t="s">
        <v>5</v>
      </c>
      <c r="C44" s="7"/>
      <c r="D44" s="47">
        <f>D21*3</f>
        <v>3</v>
      </c>
      <c r="E44" s="2"/>
      <c r="F44" s="83"/>
      <c r="G44" s="2"/>
      <c r="H44" s="2"/>
      <c r="I44" s="36"/>
      <c r="J44" s="2"/>
      <c r="K44" s="2"/>
    </row>
    <row r="45" spans="1:11" ht="15.75" customHeight="1">
      <c r="A45" s="5">
        <v>7</v>
      </c>
      <c r="B45" s="7" t="s">
        <v>6</v>
      </c>
      <c r="C45" s="7"/>
      <c r="D45" s="47">
        <f>D21*3</f>
        <v>3</v>
      </c>
      <c r="E45" s="2"/>
      <c r="F45" s="83"/>
      <c r="G45" s="2"/>
      <c r="H45" s="2"/>
      <c r="I45" s="36"/>
      <c r="J45" s="2"/>
      <c r="K45" s="2"/>
    </row>
    <row r="46" spans="1:11" ht="15.75" customHeight="1">
      <c r="A46" s="5">
        <v>8</v>
      </c>
      <c r="B46" s="7" t="s">
        <v>44</v>
      </c>
      <c r="C46" s="7" t="s">
        <v>25</v>
      </c>
      <c r="D46" s="47">
        <f>D21*4</f>
        <v>4</v>
      </c>
      <c r="E46" s="2"/>
      <c r="F46" s="83"/>
      <c r="G46" s="2"/>
      <c r="H46" s="2"/>
      <c r="I46" s="36"/>
      <c r="J46" s="2"/>
      <c r="K46" s="2"/>
    </row>
    <row r="47" spans="1:11" ht="15.75" customHeight="1">
      <c r="A47" s="5">
        <v>9</v>
      </c>
      <c r="B47" s="7" t="s">
        <v>45</v>
      </c>
      <c r="C47" s="7" t="s">
        <v>25</v>
      </c>
      <c r="D47" s="47">
        <f>D21*4</f>
        <v>4</v>
      </c>
      <c r="E47" s="2"/>
      <c r="F47" s="83"/>
      <c r="G47" s="2"/>
      <c r="H47" s="2"/>
      <c r="I47" s="36"/>
      <c r="J47" s="2"/>
      <c r="K47" s="2"/>
    </row>
    <row r="48" spans="1:11" ht="15.75" customHeight="1">
      <c r="A48" s="5"/>
      <c r="B48" s="8" t="s">
        <v>46</v>
      </c>
      <c r="C48" s="7" t="s">
        <v>25</v>
      </c>
      <c r="D48" s="42"/>
      <c r="E48" s="2"/>
      <c r="F48" s="83"/>
      <c r="G48" s="2"/>
      <c r="H48" s="2"/>
      <c r="I48" s="36"/>
      <c r="J48" s="2"/>
      <c r="K48" s="2"/>
    </row>
    <row r="49" spans="1:11" ht="15.75" customHeight="1">
      <c r="A49" s="5">
        <v>11</v>
      </c>
      <c r="B49" s="7" t="s">
        <v>7</v>
      </c>
      <c r="C49" s="7"/>
      <c r="D49" s="47">
        <f>SUM(D21+D22)*2</f>
        <v>4</v>
      </c>
      <c r="E49" s="2"/>
      <c r="F49" s="83"/>
      <c r="G49" s="2"/>
      <c r="H49" s="2"/>
      <c r="I49" s="36"/>
      <c r="J49" s="2"/>
      <c r="K49" s="2"/>
    </row>
    <row r="50" spans="1:11" ht="15.75" customHeight="1">
      <c r="A50" s="5">
        <v>12</v>
      </c>
      <c r="B50" s="7" t="s">
        <v>8</v>
      </c>
      <c r="C50" s="7"/>
      <c r="D50" s="47">
        <f>SUM(D21+D22)*2</f>
        <v>4</v>
      </c>
      <c r="E50" s="2"/>
      <c r="F50" s="83"/>
      <c r="G50" s="2"/>
      <c r="H50" s="2"/>
      <c r="I50" s="36"/>
      <c r="J50" s="2"/>
      <c r="K50" s="2"/>
    </row>
    <row r="51" spans="1:11" ht="15.75" customHeight="1">
      <c r="A51" s="5">
        <v>13</v>
      </c>
      <c r="B51" s="7" t="s">
        <v>9</v>
      </c>
      <c r="C51" s="7"/>
      <c r="D51" s="47">
        <f>D22*2</f>
        <v>2</v>
      </c>
      <c r="E51" s="2"/>
      <c r="F51" s="83"/>
      <c r="G51" s="2"/>
      <c r="H51" s="2"/>
      <c r="I51" s="36"/>
      <c r="J51" s="2"/>
      <c r="K51" s="2"/>
    </row>
    <row r="52" spans="1:11" ht="15.75" customHeight="1">
      <c r="A52" s="5">
        <v>14</v>
      </c>
      <c r="B52" s="7" t="s">
        <v>10</v>
      </c>
      <c r="C52" s="7"/>
      <c r="D52" s="47">
        <f>D22*2</f>
        <v>2</v>
      </c>
      <c r="E52" s="2"/>
      <c r="F52" s="83"/>
      <c r="G52" s="2"/>
      <c r="H52" s="2"/>
      <c r="I52" s="36"/>
      <c r="J52" s="2"/>
      <c r="K52" s="2"/>
    </row>
    <row r="53" spans="1:11" ht="15.75" customHeight="1">
      <c r="A53" s="5">
        <v>15</v>
      </c>
      <c r="B53" s="7" t="s">
        <v>47</v>
      </c>
      <c r="C53" s="7" t="s">
        <v>25</v>
      </c>
      <c r="D53" s="47">
        <f>D21*1</f>
        <v>1</v>
      </c>
      <c r="E53" s="2"/>
      <c r="F53" s="83"/>
      <c r="G53" s="2"/>
      <c r="H53" s="2"/>
      <c r="I53" s="36"/>
      <c r="J53" s="2"/>
      <c r="K53" s="2"/>
    </row>
    <row r="54" spans="1:11" ht="15.75" customHeight="1">
      <c r="A54" s="5">
        <v>16</v>
      </c>
      <c r="B54" s="7" t="s">
        <v>48</v>
      </c>
      <c r="C54" s="7" t="s">
        <v>28</v>
      </c>
      <c r="D54" s="47">
        <f>D21*1</f>
        <v>1</v>
      </c>
      <c r="E54" s="2"/>
      <c r="F54" s="83"/>
      <c r="G54" s="2"/>
      <c r="H54" s="2"/>
      <c r="I54" s="36"/>
      <c r="J54" s="2"/>
      <c r="K54" s="2"/>
    </row>
    <row r="55" spans="1:11" ht="15.75" customHeight="1">
      <c r="A55" s="5">
        <v>17</v>
      </c>
      <c r="B55" s="7" t="s">
        <v>49</v>
      </c>
      <c r="C55" s="7" t="s">
        <v>25</v>
      </c>
      <c r="D55" s="47">
        <f>D21*1</f>
        <v>1</v>
      </c>
      <c r="E55" s="2"/>
      <c r="F55" s="83"/>
      <c r="G55" s="2"/>
      <c r="H55" s="2"/>
      <c r="I55" s="36"/>
      <c r="J55" s="2"/>
      <c r="K55" s="2"/>
    </row>
    <row r="56" spans="1:11" ht="15.75" customHeight="1">
      <c r="A56" s="5">
        <v>18</v>
      </c>
      <c r="B56" s="7" t="s">
        <v>50</v>
      </c>
      <c r="C56" s="7" t="s">
        <v>25</v>
      </c>
      <c r="D56" s="47">
        <f>D21*2</f>
        <v>2</v>
      </c>
      <c r="E56" s="2"/>
      <c r="F56" s="83"/>
      <c r="G56" s="2"/>
      <c r="H56" s="2"/>
      <c r="I56" s="36"/>
      <c r="J56" s="2"/>
      <c r="K56" s="2"/>
    </row>
    <row r="57" spans="1:11" ht="15.75" customHeight="1">
      <c r="A57" s="5">
        <v>19</v>
      </c>
      <c r="B57" s="7" t="s">
        <v>51</v>
      </c>
      <c r="C57" s="7" t="s">
        <v>25</v>
      </c>
      <c r="D57" s="47">
        <f>SUM(D21+D22)*1</f>
        <v>2</v>
      </c>
      <c r="E57" s="2"/>
      <c r="F57" s="83"/>
      <c r="G57" s="2"/>
      <c r="H57" s="2"/>
      <c r="I57" s="36"/>
      <c r="J57" s="2"/>
      <c r="K57" s="2"/>
    </row>
    <row r="58" spans="1:11" ht="15.75" customHeight="1">
      <c r="A58" s="5">
        <v>20</v>
      </c>
      <c r="B58" s="7" t="s">
        <v>52</v>
      </c>
      <c r="C58" s="7" t="s">
        <v>25</v>
      </c>
      <c r="D58" s="47">
        <f>D21*2</f>
        <v>2</v>
      </c>
      <c r="E58" s="2"/>
      <c r="F58" s="83"/>
      <c r="G58" s="2"/>
      <c r="H58" s="2"/>
      <c r="I58" s="36"/>
      <c r="J58" s="2"/>
      <c r="K58" s="2"/>
    </row>
    <row r="59" spans="1:11" ht="15.75" customHeight="1">
      <c r="A59" s="5">
        <v>21</v>
      </c>
      <c r="B59" s="7" t="s">
        <v>53</v>
      </c>
      <c r="C59" s="7" t="s">
        <v>25</v>
      </c>
      <c r="D59" s="47">
        <f>D21*1</f>
        <v>1</v>
      </c>
      <c r="E59" s="2"/>
      <c r="F59" s="83"/>
      <c r="G59" s="2"/>
      <c r="H59" s="2"/>
      <c r="I59" s="36"/>
      <c r="J59" s="2"/>
      <c r="K59" s="2"/>
    </row>
    <row r="60" spans="1:11" ht="15.75" customHeight="1">
      <c r="A60" s="5">
        <v>22</v>
      </c>
      <c r="B60" s="7" t="s">
        <v>54</v>
      </c>
      <c r="C60" s="7" t="s">
        <v>25</v>
      </c>
      <c r="D60" s="47">
        <f>D21*2</f>
        <v>2</v>
      </c>
      <c r="E60" s="2"/>
      <c r="F60" s="83"/>
      <c r="G60" s="2"/>
      <c r="H60" s="2"/>
      <c r="I60" s="36"/>
      <c r="J60" s="2"/>
      <c r="K60" s="2"/>
    </row>
    <row r="61" spans="1:11" ht="15.75" customHeight="1">
      <c r="A61" s="5">
        <v>23</v>
      </c>
      <c r="B61" s="7" t="s">
        <v>55</v>
      </c>
      <c r="C61" s="7" t="s">
        <v>25</v>
      </c>
      <c r="D61" s="47">
        <f>D21*2</f>
        <v>2</v>
      </c>
      <c r="E61" s="2"/>
      <c r="F61" s="83"/>
      <c r="G61" s="2"/>
      <c r="H61" s="2"/>
      <c r="I61" s="36"/>
      <c r="J61" s="2"/>
      <c r="K61" s="2"/>
    </row>
    <row r="62" spans="1:11" ht="15.75" customHeight="1">
      <c r="A62" s="5">
        <v>24</v>
      </c>
      <c r="B62" s="7" t="s">
        <v>56</v>
      </c>
      <c r="C62" s="7" t="s">
        <v>25</v>
      </c>
      <c r="D62" s="47">
        <f>D22*2</f>
        <v>2</v>
      </c>
      <c r="E62" s="2"/>
      <c r="F62" s="83"/>
      <c r="G62" s="2"/>
      <c r="H62" s="2"/>
      <c r="I62" s="36"/>
      <c r="J62" s="2"/>
      <c r="K62" s="2"/>
    </row>
    <row r="63" spans="1:11" ht="15.75" customHeight="1">
      <c r="A63" s="5"/>
      <c r="B63" s="8" t="s">
        <v>57</v>
      </c>
      <c r="C63" s="7" t="s">
        <v>25</v>
      </c>
      <c r="D63" s="42"/>
      <c r="E63" s="2"/>
      <c r="F63" s="83"/>
      <c r="G63" s="2"/>
      <c r="H63" s="2"/>
      <c r="I63" s="36"/>
      <c r="J63" s="2"/>
      <c r="K63" s="2"/>
    </row>
    <row r="64" spans="1:11" ht="15.75" customHeight="1">
      <c r="A64" s="5">
        <v>25</v>
      </c>
      <c r="B64" s="7" t="s">
        <v>11</v>
      </c>
      <c r="C64" s="7"/>
      <c r="D64" s="47">
        <f>D21*6</f>
        <v>6</v>
      </c>
      <c r="E64" s="2"/>
      <c r="F64" s="83"/>
      <c r="G64" s="2"/>
      <c r="H64" s="2"/>
      <c r="I64" s="36"/>
      <c r="J64" s="2"/>
      <c r="K64" s="2"/>
    </row>
    <row r="65" spans="1:11" ht="15.75" customHeight="1">
      <c r="A65" s="5">
        <v>26</v>
      </c>
      <c r="B65" s="7" t="s">
        <v>12</v>
      </c>
      <c r="C65" s="7"/>
      <c r="D65" s="47">
        <f>D21*4</f>
        <v>4</v>
      </c>
      <c r="E65" s="2"/>
      <c r="F65" s="83"/>
      <c r="G65" s="2"/>
      <c r="H65" s="2"/>
      <c r="I65" s="36"/>
      <c r="J65" s="2"/>
      <c r="K65" s="2"/>
    </row>
    <row r="66" spans="1:11" ht="15.75" customHeight="1">
      <c r="A66" s="5">
        <v>27</v>
      </c>
      <c r="B66" s="7" t="s">
        <v>13</v>
      </c>
      <c r="C66" s="7"/>
      <c r="D66" s="47">
        <f>D21*2</f>
        <v>2</v>
      </c>
      <c r="E66" s="2"/>
      <c r="F66" s="83"/>
      <c r="G66" s="2"/>
      <c r="H66" s="2"/>
      <c r="I66" s="36"/>
      <c r="J66" s="2"/>
      <c r="K66" s="2"/>
    </row>
    <row r="67" spans="1:11" ht="15.75" customHeight="1">
      <c r="A67" s="5">
        <v>28</v>
      </c>
      <c r="B67" s="7" t="s">
        <v>14</v>
      </c>
      <c r="C67" s="7"/>
      <c r="D67" s="47">
        <f>D21*8</f>
        <v>8</v>
      </c>
      <c r="E67" s="2"/>
      <c r="F67" s="83"/>
      <c r="G67" s="2"/>
      <c r="H67" s="2"/>
      <c r="I67" s="36"/>
      <c r="J67" s="2"/>
      <c r="K67" s="2"/>
    </row>
    <row r="68" spans="1:11" ht="15.75" customHeight="1">
      <c r="A68" s="5">
        <v>29</v>
      </c>
      <c r="B68" s="7" t="s">
        <v>15</v>
      </c>
      <c r="C68" s="7"/>
      <c r="D68" s="47">
        <f>D22*2</f>
        <v>2</v>
      </c>
      <c r="E68" s="2"/>
      <c r="F68" s="83"/>
      <c r="G68" s="2"/>
      <c r="H68" s="2"/>
      <c r="I68" s="36"/>
      <c r="J68" s="2"/>
      <c r="K68" s="2"/>
    </row>
    <row r="69" spans="1:11" ht="15.75" customHeight="1">
      <c r="A69" s="5">
        <v>30</v>
      </c>
      <c r="B69" s="7" t="s">
        <v>58</v>
      </c>
      <c r="C69" s="7" t="s">
        <v>25</v>
      </c>
      <c r="D69" s="47">
        <f>SUM(D21*1+D22*2)</f>
        <v>3</v>
      </c>
      <c r="E69" s="2"/>
      <c r="F69" s="83"/>
      <c r="G69" s="2"/>
      <c r="H69" s="2"/>
      <c r="I69" s="36"/>
      <c r="J69" s="2"/>
      <c r="K69" s="2"/>
    </row>
    <row r="70" spans="1:11" ht="15.75" customHeight="1">
      <c r="A70" s="5">
        <v>31</v>
      </c>
      <c r="B70" s="7" t="s">
        <v>59</v>
      </c>
      <c r="C70" s="7" t="s">
        <v>25</v>
      </c>
      <c r="D70" s="47">
        <f>SUM(D21*2+D22*4)</f>
        <v>6</v>
      </c>
      <c r="E70" s="2"/>
      <c r="F70" s="83"/>
      <c r="G70" s="2"/>
      <c r="H70" s="2"/>
      <c r="I70" s="36"/>
      <c r="J70" s="2"/>
      <c r="K70" s="2"/>
    </row>
    <row r="71" spans="1:11" ht="15.75" customHeight="1">
      <c r="A71" s="5">
        <v>32</v>
      </c>
      <c r="B71" s="7" t="s">
        <v>60</v>
      </c>
      <c r="C71" s="7" t="s">
        <v>25</v>
      </c>
      <c r="D71" s="47">
        <f>D21*2</f>
        <v>2</v>
      </c>
      <c r="E71" s="2"/>
      <c r="F71" s="83"/>
      <c r="G71" s="2"/>
      <c r="H71" s="2"/>
      <c r="I71" s="36"/>
      <c r="J71" s="2"/>
      <c r="K71" s="2"/>
    </row>
    <row r="72" spans="1:11" ht="15.75" customHeight="1">
      <c r="A72" s="5">
        <v>33</v>
      </c>
      <c r="B72" s="7" t="s">
        <v>61</v>
      </c>
      <c r="C72" s="7" t="s">
        <v>25</v>
      </c>
      <c r="D72" s="47">
        <f>SUM(D21*1+D22*2)</f>
        <v>3</v>
      </c>
      <c r="E72" s="2"/>
      <c r="F72" s="83"/>
      <c r="G72" s="2"/>
      <c r="H72" s="2"/>
      <c r="I72" s="36"/>
      <c r="J72" s="2"/>
      <c r="K72" s="2"/>
    </row>
    <row r="73" spans="1:11" ht="15.75" customHeight="1">
      <c r="A73" s="5"/>
      <c r="B73" s="8" t="s">
        <v>62</v>
      </c>
      <c r="C73" s="7" t="s">
        <v>25</v>
      </c>
      <c r="D73" s="42"/>
      <c r="E73" s="2"/>
      <c r="F73" s="83"/>
      <c r="G73" s="2"/>
      <c r="H73" s="2"/>
      <c r="I73" s="36"/>
      <c r="J73" s="2"/>
      <c r="K73" s="2"/>
    </row>
    <row r="74" spans="1:11" ht="15.75" customHeight="1">
      <c r="A74" s="5">
        <v>34</v>
      </c>
      <c r="B74" s="7" t="s">
        <v>16</v>
      </c>
      <c r="C74" s="7"/>
      <c r="D74" s="47">
        <f>D21*2</f>
        <v>2</v>
      </c>
      <c r="E74" s="2"/>
      <c r="F74" s="83"/>
      <c r="G74" s="2"/>
      <c r="H74" s="2"/>
      <c r="I74" s="36"/>
      <c r="J74" s="2"/>
      <c r="K74" s="2"/>
    </row>
    <row r="75" spans="1:11" ht="15.75" customHeight="1">
      <c r="A75" s="5">
        <v>35</v>
      </c>
      <c r="B75" s="7" t="s">
        <v>17</v>
      </c>
      <c r="C75" s="7"/>
      <c r="D75" s="47">
        <f>D21*2</f>
        <v>2</v>
      </c>
      <c r="E75" s="2"/>
      <c r="F75" s="83"/>
      <c r="G75" s="2"/>
      <c r="H75" s="2"/>
      <c r="I75" s="36"/>
      <c r="J75" s="2"/>
      <c r="K75" s="2"/>
    </row>
    <row r="76" spans="1:11" ht="15.75" customHeight="1">
      <c r="A76" s="5">
        <v>36</v>
      </c>
      <c r="B76" s="7" t="s">
        <v>18</v>
      </c>
      <c r="C76" s="7"/>
      <c r="D76" s="47">
        <f>D21*2</f>
        <v>2</v>
      </c>
      <c r="E76" s="2"/>
      <c r="F76" s="83"/>
      <c r="G76" s="2"/>
      <c r="H76" s="2"/>
      <c r="I76" s="36"/>
      <c r="J76" s="2"/>
      <c r="K76" s="2"/>
    </row>
    <row r="77" spans="1:11" ht="15.75" customHeight="1">
      <c r="A77" s="5">
        <v>37</v>
      </c>
      <c r="B77" s="7" t="s">
        <v>19</v>
      </c>
      <c r="C77" s="7"/>
      <c r="D77" s="47">
        <f>D22*2</f>
        <v>2</v>
      </c>
      <c r="E77" s="2"/>
      <c r="F77" s="83"/>
      <c r="G77" s="2"/>
      <c r="H77" s="2"/>
      <c r="I77" s="36"/>
      <c r="J77" s="2"/>
      <c r="K77" s="2"/>
    </row>
    <row r="78" spans="1:11" ht="15.75" customHeight="1">
      <c r="A78" s="5">
        <v>38</v>
      </c>
      <c r="B78" s="7" t="s">
        <v>63</v>
      </c>
      <c r="C78" s="7" t="s">
        <v>25</v>
      </c>
      <c r="D78" s="47">
        <f>D21*2</f>
        <v>2</v>
      </c>
      <c r="E78" s="2"/>
      <c r="F78" s="83"/>
      <c r="G78" s="2"/>
      <c r="H78" s="2"/>
      <c r="I78" s="36"/>
      <c r="J78" s="2"/>
      <c r="K78" s="2"/>
    </row>
    <row r="79" spans="1:11" ht="15.75" customHeight="1">
      <c r="A79" s="5">
        <v>39</v>
      </c>
      <c r="B79" s="7" t="s">
        <v>64</v>
      </c>
      <c r="C79" s="7" t="s">
        <v>25</v>
      </c>
      <c r="D79" s="47">
        <f>D21*1</f>
        <v>1</v>
      </c>
      <c r="E79" s="2"/>
      <c r="F79" s="83"/>
      <c r="G79" s="2"/>
      <c r="H79" s="2"/>
      <c r="I79" s="36"/>
      <c r="J79" s="2"/>
      <c r="K79" s="2"/>
    </row>
    <row r="80" spans="1:11" ht="15.75" customHeight="1">
      <c r="A80" s="5">
        <v>40</v>
      </c>
      <c r="B80" s="7" t="s">
        <v>20</v>
      </c>
      <c r="C80" s="7" t="s">
        <v>25</v>
      </c>
      <c r="D80" s="47">
        <f>D21*2</f>
        <v>2</v>
      </c>
      <c r="E80" s="2"/>
      <c r="F80" s="83"/>
      <c r="G80" s="2"/>
      <c r="H80" s="2"/>
      <c r="I80" s="36"/>
      <c r="J80" s="2"/>
      <c r="K80" s="2"/>
    </row>
    <row r="81" spans="1:11" ht="15.75" customHeight="1">
      <c r="A81" s="5"/>
      <c r="B81" s="6" t="s">
        <v>126</v>
      </c>
      <c r="C81" s="6"/>
      <c r="D81" s="42"/>
      <c r="E81" s="2"/>
      <c r="F81" s="83"/>
      <c r="G81" s="2"/>
      <c r="H81" s="2"/>
      <c r="I81" s="36"/>
      <c r="J81" s="2"/>
      <c r="K81" s="2"/>
    </row>
    <row r="82" spans="1:11" ht="15.75" customHeight="1">
      <c r="A82" s="5">
        <v>1</v>
      </c>
      <c r="B82" s="7" t="s">
        <v>65</v>
      </c>
      <c r="C82" s="7" t="s">
        <v>25</v>
      </c>
      <c r="D82" s="47">
        <f>D21*1</f>
        <v>1</v>
      </c>
      <c r="E82" s="2"/>
      <c r="F82" s="83"/>
      <c r="G82" s="2"/>
      <c r="H82" s="2"/>
      <c r="I82" s="36"/>
      <c r="J82" s="2"/>
      <c r="K82" s="2"/>
    </row>
    <row r="83" spans="1:11" ht="15.75" customHeight="1">
      <c r="A83" s="5">
        <v>2</v>
      </c>
      <c r="B83" s="7" t="s">
        <v>66</v>
      </c>
      <c r="C83" s="7" t="s">
        <v>25</v>
      </c>
      <c r="D83" s="47">
        <f>D21*1</f>
        <v>1</v>
      </c>
      <c r="E83" s="2"/>
      <c r="F83" s="83"/>
      <c r="G83" s="2"/>
      <c r="H83" s="2"/>
      <c r="I83" s="36"/>
      <c r="J83" s="2"/>
      <c r="K83" s="2"/>
    </row>
    <row r="84" spans="1:11" ht="15.75" customHeight="1">
      <c r="A84" s="5">
        <v>3</v>
      </c>
      <c r="B84" s="7" t="s">
        <v>67</v>
      </c>
      <c r="C84" s="7" t="s">
        <v>25</v>
      </c>
      <c r="D84" s="47">
        <f>D21*1</f>
        <v>1</v>
      </c>
      <c r="E84" s="2"/>
      <c r="F84" s="83"/>
      <c r="G84" s="2"/>
      <c r="H84" s="2"/>
      <c r="I84" s="36"/>
      <c r="J84" s="2"/>
      <c r="K84" s="2"/>
    </row>
    <row r="85" spans="1:11" ht="15.75" customHeight="1">
      <c r="A85" s="5">
        <v>4</v>
      </c>
      <c r="B85" s="7" t="s">
        <v>68</v>
      </c>
      <c r="C85" s="7" t="s">
        <v>25</v>
      </c>
      <c r="D85" s="47">
        <f>D21*1</f>
        <v>1</v>
      </c>
      <c r="E85" s="2"/>
      <c r="F85" s="83"/>
      <c r="G85" s="2"/>
      <c r="H85" s="2"/>
      <c r="I85" s="36"/>
      <c r="J85" s="2"/>
      <c r="K85" s="2"/>
    </row>
    <row r="86" spans="1:11" ht="15.75" customHeight="1">
      <c r="A86" s="5">
        <v>5</v>
      </c>
      <c r="B86" s="7" t="s">
        <v>69</v>
      </c>
      <c r="C86" s="7" t="s">
        <v>25</v>
      </c>
      <c r="D86" s="47">
        <f>D21*1</f>
        <v>1</v>
      </c>
      <c r="E86" s="2"/>
      <c r="F86" s="83"/>
      <c r="G86" s="2"/>
      <c r="H86" s="2"/>
      <c r="I86" s="36"/>
      <c r="J86" s="2"/>
      <c r="K86" s="2"/>
    </row>
    <row r="87" spans="1:11" ht="15.75" customHeight="1">
      <c r="A87" s="5">
        <v>6</v>
      </c>
      <c r="B87" s="7" t="s">
        <v>70</v>
      </c>
      <c r="C87" s="7" t="s">
        <v>25</v>
      </c>
      <c r="D87" s="47">
        <f>D21*2</f>
        <v>2</v>
      </c>
      <c r="E87" s="2"/>
      <c r="F87" s="83"/>
      <c r="G87" s="2"/>
      <c r="H87" s="2"/>
      <c r="I87" s="36"/>
      <c r="J87" s="2"/>
      <c r="K87" s="2"/>
    </row>
    <row r="88" spans="1:11" ht="15.75" customHeight="1">
      <c r="A88" s="5">
        <v>7</v>
      </c>
      <c r="B88" s="6" t="s">
        <v>127</v>
      </c>
      <c r="C88" s="6"/>
      <c r="D88" s="42"/>
      <c r="E88" s="2"/>
      <c r="F88" s="83"/>
      <c r="G88" s="2"/>
      <c r="H88" s="2"/>
      <c r="I88" s="36"/>
      <c r="J88" s="2"/>
      <c r="K88" s="2"/>
    </row>
    <row r="89" spans="1:11" ht="15.75" customHeight="1">
      <c r="A89" s="5"/>
      <c r="B89" s="8" t="s">
        <v>21</v>
      </c>
      <c r="C89" s="7"/>
      <c r="D89" s="42"/>
      <c r="E89" s="2"/>
      <c r="F89" s="83"/>
      <c r="G89" s="2"/>
      <c r="H89" s="2"/>
      <c r="I89" s="36"/>
      <c r="J89" s="2"/>
      <c r="K89" s="2"/>
    </row>
    <row r="90" spans="1:11" ht="15.75" customHeight="1">
      <c r="A90" s="5">
        <v>1</v>
      </c>
      <c r="B90" s="7" t="s">
        <v>71</v>
      </c>
      <c r="C90" s="7" t="s">
        <v>25</v>
      </c>
      <c r="D90" s="90">
        <f>SUM(D21+D22)*1</f>
        <v>2</v>
      </c>
      <c r="E90" s="2"/>
      <c r="F90" s="83"/>
      <c r="G90" s="2"/>
      <c r="H90" s="2"/>
      <c r="I90" s="36"/>
      <c r="J90" s="2"/>
      <c r="K90" s="2"/>
    </row>
    <row r="91" spans="1:11" ht="15.75" customHeight="1">
      <c r="A91" s="5">
        <v>2</v>
      </c>
      <c r="B91" s="7" t="s">
        <v>72</v>
      </c>
      <c r="C91" s="7" t="s">
        <v>25</v>
      </c>
      <c r="D91" s="47">
        <f>D21*1</f>
        <v>1</v>
      </c>
      <c r="E91" s="2"/>
      <c r="F91" s="83"/>
      <c r="G91" s="2"/>
      <c r="H91" s="2"/>
      <c r="I91" s="36"/>
      <c r="J91" s="2"/>
      <c r="K91" s="2"/>
    </row>
    <row r="92" spans="1:11" ht="15.75" customHeight="1">
      <c r="A92" s="5">
        <v>3</v>
      </c>
      <c r="B92" s="7" t="s">
        <v>73</v>
      </c>
      <c r="C92" s="7" t="s">
        <v>25</v>
      </c>
      <c r="D92" s="47">
        <f>D21*1</f>
        <v>1</v>
      </c>
      <c r="E92" s="2"/>
      <c r="F92" s="83"/>
      <c r="G92" s="2"/>
      <c r="H92" s="2"/>
      <c r="I92" s="36"/>
      <c r="J92" s="2"/>
      <c r="K92" s="2"/>
    </row>
    <row r="93" spans="1:11" ht="15.75" customHeight="1">
      <c r="A93" s="5">
        <v>4</v>
      </c>
      <c r="B93" s="7" t="s">
        <v>74</v>
      </c>
      <c r="C93" s="7" t="s">
        <v>25</v>
      </c>
      <c r="D93" s="90">
        <f>SUM(D21+D22)*1</f>
        <v>2</v>
      </c>
      <c r="E93" s="2"/>
      <c r="F93" s="83"/>
      <c r="G93" s="2"/>
      <c r="H93" s="2"/>
      <c r="I93" s="36"/>
      <c r="J93" s="2"/>
      <c r="K93" s="2"/>
    </row>
    <row r="94" spans="1:11" ht="15.75" customHeight="1">
      <c r="A94" s="5">
        <v>5</v>
      </c>
      <c r="B94" s="7" t="s">
        <v>75</v>
      </c>
      <c r="C94" s="7" t="s">
        <v>25</v>
      </c>
      <c r="D94" s="47">
        <f>D21*1</f>
        <v>1</v>
      </c>
      <c r="E94" s="2"/>
      <c r="F94" s="83"/>
      <c r="G94" s="2"/>
      <c r="H94" s="2"/>
      <c r="I94" s="36"/>
      <c r="J94" s="2"/>
      <c r="K94" s="2"/>
    </row>
    <row r="95" spans="1:11" ht="15.75" customHeight="1">
      <c r="A95" s="5">
        <v>6</v>
      </c>
      <c r="B95" s="7" t="s">
        <v>76</v>
      </c>
      <c r="C95" s="7" t="s">
        <v>25</v>
      </c>
      <c r="D95" s="90">
        <f>SUM(D21+D22)*1</f>
        <v>2</v>
      </c>
      <c r="E95" s="2"/>
      <c r="F95" s="83"/>
      <c r="G95" s="2"/>
      <c r="H95" s="2"/>
      <c r="I95" s="36"/>
      <c r="J95" s="2"/>
      <c r="K95" s="2"/>
    </row>
    <row r="96" spans="1:11" ht="15.75" customHeight="1">
      <c r="A96" s="5">
        <v>7</v>
      </c>
      <c r="B96" s="7" t="s">
        <v>77</v>
      </c>
      <c r="C96" s="7" t="s">
        <v>25</v>
      </c>
      <c r="D96" s="47">
        <f>D21*1</f>
        <v>1</v>
      </c>
      <c r="E96" s="2"/>
      <c r="F96" s="83"/>
      <c r="G96" s="2"/>
      <c r="H96" s="2"/>
      <c r="I96" s="36"/>
      <c r="J96" s="2"/>
      <c r="K96" s="2"/>
    </row>
    <row r="97" spans="1:11" ht="15.75" customHeight="1">
      <c r="A97" s="5">
        <v>8</v>
      </c>
      <c r="B97" s="7" t="s">
        <v>78</v>
      </c>
      <c r="C97" s="7" t="s">
        <v>25</v>
      </c>
      <c r="D97" s="47">
        <f>D21*1</f>
        <v>1</v>
      </c>
      <c r="E97" s="2"/>
      <c r="F97" s="83"/>
      <c r="G97" s="2"/>
      <c r="H97" s="2"/>
      <c r="I97" s="36"/>
      <c r="J97" s="2"/>
      <c r="K97" s="2"/>
    </row>
    <row r="98" spans="1:11" ht="15.75" customHeight="1">
      <c r="A98" s="5">
        <v>9</v>
      </c>
      <c r="B98" s="7" t="s">
        <v>79</v>
      </c>
      <c r="C98" s="7" t="s">
        <v>25</v>
      </c>
      <c r="D98" s="90">
        <f>SUM(D21+D22)*1</f>
        <v>2</v>
      </c>
      <c r="E98" s="2"/>
      <c r="F98" s="83"/>
      <c r="G98" s="2"/>
      <c r="H98" s="2"/>
      <c r="I98" s="36"/>
      <c r="J98" s="2"/>
      <c r="K98" s="2"/>
    </row>
    <row r="99" spans="1:11" ht="15.75" customHeight="1">
      <c r="A99" s="5">
        <v>10</v>
      </c>
      <c r="B99" s="7" t="s">
        <v>80</v>
      </c>
      <c r="C99" s="7" t="s">
        <v>25</v>
      </c>
      <c r="D99" s="47">
        <f>D21*1</f>
        <v>1</v>
      </c>
      <c r="E99" s="2"/>
      <c r="F99" s="83"/>
      <c r="G99" s="2"/>
      <c r="H99" s="2"/>
      <c r="I99" s="36"/>
      <c r="J99" s="2"/>
      <c r="K99" s="2"/>
    </row>
    <row r="100" spans="1:11" ht="15.75" customHeight="1">
      <c r="A100" s="5">
        <v>11</v>
      </c>
      <c r="B100" s="7" t="s">
        <v>81</v>
      </c>
      <c r="C100" s="7" t="s">
        <v>25</v>
      </c>
      <c r="D100" s="90">
        <f>SUM(D21+D22)*1</f>
        <v>2</v>
      </c>
      <c r="E100" s="2"/>
      <c r="F100" s="83"/>
      <c r="G100" s="2"/>
      <c r="H100" s="2"/>
      <c r="I100" s="36"/>
      <c r="J100" s="2"/>
      <c r="K100" s="2"/>
    </row>
    <row r="101" spans="1:11" ht="15.75" customHeight="1">
      <c r="A101" s="5">
        <v>12</v>
      </c>
      <c r="B101" s="7" t="s">
        <v>82</v>
      </c>
      <c r="C101" s="7" t="s">
        <v>25</v>
      </c>
      <c r="D101" s="90">
        <f>SUM(D21+D22)*1</f>
        <v>2</v>
      </c>
      <c r="E101" s="2"/>
      <c r="F101" s="83"/>
      <c r="G101" s="2"/>
      <c r="H101" s="2"/>
      <c r="I101" s="36"/>
      <c r="J101" s="2"/>
      <c r="K101" s="2"/>
    </row>
    <row r="102" spans="1:11" ht="15.75" customHeight="1">
      <c r="A102" s="5">
        <v>13</v>
      </c>
      <c r="B102" s="7" t="s">
        <v>83</v>
      </c>
      <c r="C102" s="7" t="s">
        <v>25</v>
      </c>
      <c r="D102" s="90">
        <f>SUM(D21+D22)*1</f>
        <v>2</v>
      </c>
      <c r="E102" s="2"/>
      <c r="F102" s="83"/>
      <c r="G102" s="2"/>
      <c r="H102" s="2"/>
      <c r="I102" s="36"/>
      <c r="J102" s="2"/>
      <c r="K102" s="2"/>
    </row>
    <row r="103" spans="1:11" ht="15.75" customHeight="1">
      <c r="A103" s="5"/>
      <c r="B103" s="8" t="s">
        <v>22</v>
      </c>
      <c r="C103" s="7"/>
      <c r="D103" s="42"/>
      <c r="E103" s="2"/>
      <c r="F103" s="83"/>
      <c r="G103" s="2"/>
      <c r="H103" s="2"/>
      <c r="I103" s="36"/>
      <c r="J103" s="2"/>
      <c r="K103" s="2"/>
    </row>
    <row r="104" spans="1:11" ht="15.75" customHeight="1">
      <c r="A104" s="5">
        <v>1</v>
      </c>
      <c r="B104" s="7" t="s">
        <v>84</v>
      </c>
      <c r="C104" s="7" t="s">
        <v>25</v>
      </c>
      <c r="D104" s="90">
        <f>SUM(D21+D22)*1</f>
        <v>2</v>
      </c>
      <c r="E104" s="2"/>
      <c r="F104" s="83"/>
      <c r="G104" s="2"/>
      <c r="H104" s="2"/>
      <c r="I104" s="36"/>
      <c r="J104" s="2"/>
      <c r="K104" s="2"/>
    </row>
    <row r="105" spans="1:11" ht="15.75" customHeight="1">
      <c r="A105" s="5">
        <v>2</v>
      </c>
      <c r="B105" s="7" t="s">
        <v>85</v>
      </c>
      <c r="C105" s="7" t="s">
        <v>25</v>
      </c>
      <c r="D105" s="47">
        <f>D21*1</f>
        <v>1</v>
      </c>
      <c r="E105" s="2"/>
      <c r="F105" s="83"/>
      <c r="G105" s="2"/>
      <c r="H105" s="2"/>
      <c r="I105" s="36"/>
      <c r="J105" s="2"/>
      <c r="K105" s="2"/>
    </row>
    <row r="106" spans="1:11" ht="15.75" customHeight="1">
      <c r="A106" s="5">
        <v>3</v>
      </c>
      <c r="B106" s="7" t="s">
        <v>86</v>
      </c>
      <c r="C106" s="7" t="s">
        <v>25</v>
      </c>
      <c r="D106" s="47">
        <f>D21*1</f>
        <v>1</v>
      </c>
      <c r="E106" s="2"/>
      <c r="F106" s="83"/>
      <c r="G106" s="2"/>
      <c r="H106" s="2"/>
      <c r="I106" s="36"/>
      <c r="J106" s="2"/>
      <c r="K106" s="2"/>
    </row>
    <row r="107" spans="1:11" ht="15.75" customHeight="1">
      <c r="A107" s="5">
        <v>4</v>
      </c>
      <c r="B107" s="7" t="s">
        <v>87</v>
      </c>
      <c r="C107" s="7" t="s">
        <v>25</v>
      </c>
      <c r="D107" s="47">
        <f>D21*1</f>
        <v>1</v>
      </c>
      <c r="E107" s="2"/>
      <c r="F107" s="83"/>
      <c r="G107" s="2"/>
      <c r="H107" s="2"/>
      <c r="I107" s="36"/>
      <c r="J107" s="2"/>
      <c r="K107" s="2"/>
    </row>
    <row r="108" spans="1:11" ht="15.75" customHeight="1">
      <c r="A108" s="5">
        <v>5</v>
      </c>
      <c r="B108" s="7" t="s">
        <v>88</v>
      </c>
      <c r="C108" s="7" t="s">
        <v>25</v>
      </c>
      <c r="D108" s="47">
        <f>D21*1</f>
        <v>1</v>
      </c>
      <c r="E108" s="2"/>
      <c r="F108" s="83"/>
      <c r="G108" s="2"/>
      <c r="H108" s="2"/>
      <c r="I108" s="36"/>
      <c r="J108" s="2"/>
      <c r="K108" s="2"/>
    </row>
    <row r="109" spans="1:11" ht="15.75" customHeight="1">
      <c r="A109" s="5">
        <v>6</v>
      </c>
      <c r="B109" s="7" t="s">
        <v>89</v>
      </c>
      <c r="C109" s="7" t="s">
        <v>25</v>
      </c>
      <c r="D109" s="47">
        <f>D21*1</f>
        <v>1</v>
      </c>
      <c r="E109" s="2"/>
      <c r="F109" s="83"/>
      <c r="G109" s="2"/>
      <c r="H109" s="2"/>
      <c r="I109" s="36"/>
      <c r="J109" s="2"/>
      <c r="K109" s="2"/>
    </row>
    <row r="110" spans="1:11" ht="15.75" customHeight="1">
      <c r="A110" s="5">
        <v>7</v>
      </c>
      <c r="B110" s="7" t="s">
        <v>90</v>
      </c>
      <c r="C110" s="7" t="s">
        <v>25</v>
      </c>
      <c r="D110" s="47">
        <f>D21*1</f>
        <v>1</v>
      </c>
      <c r="E110" s="2"/>
      <c r="F110" s="83"/>
      <c r="G110" s="2"/>
      <c r="H110" s="2"/>
      <c r="I110" s="36"/>
      <c r="J110" s="2"/>
      <c r="K110" s="2"/>
    </row>
    <row r="111" spans="1:11" ht="15.75" customHeight="1">
      <c r="A111" s="5">
        <v>8</v>
      </c>
      <c r="B111" s="7" t="s">
        <v>91</v>
      </c>
      <c r="C111" s="7" t="s">
        <v>25</v>
      </c>
      <c r="D111" s="47">
        <f>D21*1</f>
        <v>1</v>
      </c>
      <c r="E111" s="2"/>
      <c r="F111" s="83"/>
      <c r="G111" s="2"/>
      <c r="H111" s="2"/>
      <c r="I111" s="36"/>
      <c r="J111" s="2"/>
      <c r="K111" s="2"/>
    </row>
    <row r="112" spans="1:11" ht="15.75" customHeight="1">
      <c r="A112" s="5">
        <v>9</v>
      </c>
      <c r="B112" s="7" t="s">
        <v>92</v>
      </c>
      <c r="C112" s="7" t="s">
        <v>25</v>
      </c>
      <c r="D112" s="47">
        <f>D21*1</f>
        <v>1</v>
      </c>
      <c r="E112" s="2"/>
      <c r="F112" s="83"/>
      <c r="G112" s="2"/>
      <c r="H112" s="2"/>
      <c r="I112" s="36"/>
      <c r="J112" s="2"/>
      <c r="K112" s="2"/>
    </row>
    <row r="113" spans="1:11" ht="15.75" customHeight="1">
      <c r="A113" s="5"/>
      <c r="B113" s="6" t="s">
        <v>128</v>
      </c>
      <c r="C113" s="6"/>
      <c r="D113" s="42"/>
      <c r="E113" s="2"/>
      <c r="F113" s="83"/>
      <c r="G113" s="2"/>
      <c r="H113" s="2"/>
      <c r="I113" s="36"/>
      <c r="J113" s="2"/>
      <c r="K113" s="2"/>
    </row>
    <row r="114" spans="1:11" ht="15.75" customHeight="1">
      <c r="A114" s="5">
        <v>1</v>
      </c>
      <c r="B114" s="7" t="s">
        <v>93</v>
      </c>
      <c r="C114" s="7" t="s">
        <v>25</v>
      </c>
      <c r="D114" s="47">
        <f>D21*1</f>
        <v>1</v>
      </c>
      <c r="E114" s="2"/>
      <c r="F114" s="83"/>
      <c r="G114" s="2"/>
      <c r="H114" s="2"/>
      <c r="I114" s="36"/>
      <c r="J114" s="2"/>
      <c r="K114" s="2"/>
    </row>
    <row r="115" spans="1:11" ht="15.75" customHeight="1">
      <c r="A115" s="5">
        <v>2</v>
      </c>
      <c r="B115" s="7" t="s">
        <v>94</v>
      </c>
      <c r="C115" s="7" t="s">
        <v>25</v>
      </c>
      <c r="D115" s="47">
        <f>SUM(D21*4+D22*2)</f>
        <v>6</v>
      </c>
      <c r="E115" s="2"/>
      <c r="F115" s="83"/>
      <c r="G115" s="2"/>
      <c r="H115" s="2"/>
      <c r="I115" s="36"/>
      <c r="J115" s="2"/>
      <c r="K115" s="2"/>
    </row>
    <row r="116" spans="1:11" ht="15.75" customHeight="1">
      <c r="A116" s="5"/>
      <c r="B116" s="6" t="s">
        <v>129</v>
      </c>
      <c r="C116" s="6"/>
      <c r="D116" s="47"/>
      <c r="E116" s="2"/>
      <c r="F116" s="83"/>
      <c r="G116" s="2"/>
      <c r="H116" s="2"/>
      <c r="I116" s="36"/>
      <c r="J116" s="2"/>
      <c r="K116" s="2"/>
    </row>
    <row r="117" spans="1:11" ht="15.75" customHeight="1">
      <c r="A117" s="5">
        <v>1</v>
      </c>
      <c r="B117" s="7" t="s">
        <v>95</v>
      </c>
      <c r="C117" s="7" t="s">
        <v>25</v>
      </c>
      <c r="D117" s="47">
        <f>D21*2</f>
        <v>2</v>
      </c>
      <c r="E117" s="2"/>
      <c r="F117" s="83"/>
      <c r="G117" s="2"/>
      <c r="H117" s="2"/>
      <c r="I117" s="36"/>
      <c r="J117" s="2"/>
      <c r="K117" s="2"/>
    </row>
    <row r="118" spans="1:11" ht="15.75" customHeight="1">
      <c r="A118" s="5">
        <v>2</v>
      </c>
      <c r="B118" s="7" t="s">
        <v>96</v>
      </c>
      <c r="C118" s="7" t="s">
        <v>25</v>
      </c>
      <c r="D118" s="47">
        <f>SUM(D21+D22)*1</f>
        <v>2</v>
      </c>
      <c r="E118" s="2"/>
      <c r="F118" s="83"/>
      <c r="G118" s="2"/>
      <c r="H118" s="2"/>
      <c r="I118" s="36"/>
      <c r="J118" s="2"/>
      <c r="K118" s="2"/>
    </row>
    <row r="119" spans="1:11" ht="15.75" customHeight="1">
      <c r="A119" s="5">
        <v>3</v>
      </c>
      <c r="B119" s="7" t="s">
        <v>97</v>
      </c>
      <c r="C119" s="7" t="s">
        <v>25</v>
      </c>
      <c r="D119" s="47">
        <f>D21*1</f>
        <v>1</v>
      </c>
      <c r="E119" s="2"/>
      <c r="F119" s="83"/>
      <c r="G119" s="2"/>
      <c r="H119" s="2"/>
      <c r="I119" s="36"/>
      <c r="J119" s="2"/>
      <c r="K119" s="2"/>
    </row>
    <row r="120" spans="1:11" ht="15.75" customHeight="1">
      <c r="A120" s="5"/>
      <c r="B120" s="6" t="s">
        <v>130</v>
      </c>
      <c r="C120" s="6"/>
      <c r="D120" s="42"/>
      <c r="E120" s="2"/>
      <c r="F120" s="83"/>
      <c r="G120" s="2"/>
      <c r="H120" s="2"/>
      <c r="I120" s="36"/>
      <c r="J120" s="2"/>
      <c r="K120" s="2"/>
    </row>
    <row r="121" spans="1:11" ht="15.75" customHeight="1">
      <c r="A121" s="5">
        <v>1</v>
      </c>
      <c r="B121" s="7" t="s">
        <v>98</v>
      </c>
      <c r="C121" s="7" t="s">
        <v>25</v>
      </c>
      <c r="D121" s="47">
        <f>SUM(D21+D22)*1</f>
        <v>2</v>
      </c>
      <c r="E121" s="2"/>
      <c r="F121" s="83"/>
      <c r="G121" s="2"/>
      <c r="H121" s="2"/>
      <c r="I121" s="36"/>
      <c r="J121" s="2"/>
      <c r="K121" s="2"/>
    </row>
    <row r="122" spans="1:11" ht="15.75" customHeight="1">
      <c r="A122" s="5">
        <v>2</v>
      </c>
      <c r="B122" s="7" t="s">
        <v>99</v>
      </c>
      <c r="C122" s="7" t="s">
        <v>25</v>
      </c>
      <c r="D122" s="47">
        <f>SUM(D21+D22)*1</f>
        <v>2</v>
      </c>
      <c r="E122" s="2"/>
      <c r="F122" s="83"/>
      <c r="G122" s="2"/>
      <c r="H122" s="2"/>
      <c r="I122" s="36"/>
      <c r="J122" s="2"/>
      <c r="K122" s="2"/>
    </row>
    <row r="123" spans="1:11" ht="15.75" customHeight="1">
      <c r="A123" s="5">
        <v>3</v>
      </c>
      <c r="B123" s="7" t="s">
        <v>100</v>
      </c>
      <c r="C123" s="7" t="s">
        <v>25</v>
      </c>
      <c r="D123" s="47">
        <f>SUM(D21+D22)*1</f>
        <v>2</v>
      </c>
      <c r="E123" s="2"/>
      <c r="F123" s="83"/>
      <c r="G123" s="2"/>
      <c r="H123" s="2"/>
      <c r="I123" s="36"/>
      <c r="J123" s="2"/>
      <c r="K123" s="2"/>
    </row>
    <row r="124" spans="1:11" ht="15.75" customHeight="1">
      <c r="A124" s="5">
        <v>4</v>
      </c>
      <c r="B124" s="7" t="s">
        <v>101</v>
      </c>
      <c r="C124" s="7" t="s">
        <v>25</v>
      </c>
      <c r="D124" s="47">
        <f>SUM(D21+D22)*1</f>
        <v>2</v>
      </c>
      <c r="E124" s="2"/>
      <c r="F124" s="83"/>
      <c r="G124" s="2"/>
      <c r="H124" s="2"/>
      <c r="I124" s="36"/>
      <c r="J124" s="2"/>
      <c r="K124" s="2"/>
    </row>
    <row r="125" spans="1:11" ht="15.75" customHeight="1">
      <c r="A125" s="5">
        <v>5</v>
      </c>
      <c r="B125" s="7" t="s">
        <v>102</v>
      </c>
      <c r="C125" s="7" t="s">
        <v>25</v>
      </c>
      <c r="D125" s="47">
        <f>SUM(D21+D22)*1</f>
        <v>2</v>
      </c>
      <c r="E125" s="2"/>
      <c r="F125" s="83"/>
      <c r="G125" s="2"/>
      <c r="H125" s="2"/>
      <c r="I125" s="36"/>
      <c r="J125" s="2"/>
      <c r="K125" s="2"/>
    </row>
    <row r="126" spans="1:11" ht="15.75" customHeight="1">
      <c r="A126" s="5">
        <v>6</v>
      </c>
      <c r="B126" s="7" t="s">
        <v>103</v>
      </c>
      <c r="C126" s="7" t="s">
        <v>25</v>
      </c>
      <c r="D126" s="47">
        <f>SUM(D21+D22)*2</f>
        <v>4</v>
      </c>
      <c r="E126" s="2"/>
      <c r="F126" s="83"/>
      <c r="G126" s="2"/>
      <c r="H126" s="2"/>
      <c r="I126" s="36"/>
      <c r="J126" s="2"/>
      <c r="K126" s="2"/>
    </row>
    <row r="127" spans="1:11" ht="15.75" customHeight="1">
      <c r="A127" s="5">
        <v>7</v>
      </c>
      <c r="B127" s="7" t="s">
        <v>104</v>
      </c>
      <c r="C127" s="7" t="s">
        <v>25</v>
      </c>
      <c r="D127" s="47">
        <f>D21*1</f>
        <v>1</v>
      </c>
      <c r="E127" s="2"/>
      <c r="F127" s="83"/>
      <c r="G127" s="2"/>
      <c r="H127" s="2"/>
      <c r="I127" s="36"/>
      <c r="J127" s="2"/>
      <c r="K127" s="2"/>
    </row>
    <row r="128" spans="1:11" ht="15.75" customHeight="1">
      <c r="A128" s="5">
        <v>8</v>
      </c>
      <c r="B128" s="7" t="s">
        <v>105</v>
      </c>
      <c r="C128" s="7" t="s">
        <v>28</v>
      </c>
      <c r="D128" s="47">
        <f>SUM(D21+D22)*1</f>
        <v>2</v>
      </c>
      <c r="E128" s="2"/>
      <c r="F128" s="83"/>
      <c r="G128" s="2"/>
      <c r="H128" s="2"/>
      <c r="I128" s="36"/>
      <c r="J128" s="2"/>
      <c r="K128" s="2"/>
    </row>
    <row r="129" spans="1:11" ht="15.75" customHeight="1">
      <c r="A129" s="5">
        <v>9</v>
      </c>
      <c r="B129" s="7" t="s">
        <v>106</v>
      </c>
      <c r="C129" s="7" t="s">
        <v>28</v>
      </c>
      <c r="D129" s="47">
        <f>SUM(D21+D22)*1</f>
        <v>2</v>
      </c>
      <c r="E129" s="2"/>
      <c r="F129" s="83"/>
      <c r="G129" s="2"/>
      <c r="H129" s="2"/>
      <c r="I129" s="36"/>
      <c r="J129" s="2"/>
      <c r="K129" s="2"/>
    </row>
    <row r="130" spans="1:11" ht="15.75" customHeight="1">
      <c r="A130" s="5">
        <v>10</v>
      </c>
      <c r="B130" s="7" t="s">
        <v>107</v>
      </c>
      <c r="C130" s="7" t="s">
        <v>25</v>
      </c>
      <c r="D130" s="47">
        <f>SUM(D21+D22)*1</f>
        <v>2</v>
      </c>
      <c r="E130" s="2"/>
      <c r="F130" s="83"/>
      <c r="G130" s="2"/>
      <c r="H130" s="2"/>
      <c r="I130" s="36"/>
      <c r="J130" s="2"/>
      <c r="K130" s="2"/>
    </row>
    <row r="131" spans="1:11" ht="12.75">
      <c r="A131" s="2"/>
      <c r="B131" s="2"/>
      <c r="C131" s="2"/>
      <c r="D131" s="42"/>
      <c r="E131" s="2"/>
      <c r="F131" s="83"/>
      <c r="G131" s="2"/>
      <c r="H131" s="2"/>
      <c r="I131" s="36"/>
      <c r="J131" s="2"/>
      <c r="K131" s="2"/>
    </row>
    <row r="132" spans="1:11" ht="25.5">
      <c r="A132" s="2"/>
      <c r="B132" s="9" t="s">
        <v>188</v>
      </c>
      <c r="C132" s="2"/>
      <c r="D132" s="42"/>
      <c r="E132" s="2"/>
      <c r="F132" s="83"/>
      <c r="G132" s="2"/>
      <c r="H132" s="2"/>
      <c r="I132" s="36"/>
      <c r="J132" s="2"/>
      <c r="K132" s="2"/>
    </row>
    <row r="133" spans="1:11" ht="14.25">
      <c r="A133" s="13"/>
      <c r="B133" s="15" t="s">
        <v>121</v>
      </c>
      <c r="C133" s="2"/>
      <c r="D133" s="42"/>
      <c r="E133" s="2"/>
      <c r="F133" s="83"/>
      <c r="G133" s="2"/>
      <c r="H133" s="2"/>
      <c r="I133" s="36"/>
      <c r="J133" s="2"/>
      <c r="K133" s="2"/>
    </row>
    <row r="134" spans="1:11" ht="14.25">
      <c r="A134" s="13"/>
      <c r="B134" s="15" t="s">
        <v>122</v>
      </c>
      <c r="C134" s="2"/>
      <c r="D134" s="42"/>
      <c r="E134" s="2"/>
      <c r="F134" s="83"/>
      <c r="G134" s="2"/>
      <c r="H134" s="2"/>
      <c r="I134" s="36"/>
      <c r="J134" s="2"/>
      <c r="K134" s="2"/>
    </row>
    <row r="135" spans="1:11" ht="15.75">
      <c r="A135" s="13">
        <v>1</v>
      </c>
      <c r="B135" s="89" t="s">
        <v>111</v>
      </c>
      <c r="C135" s="23" t="s">
        <v>25</v>
      </c>
      <c r="D135" s="42">
        <v>1</v>
      </c>
      <c r="E135" s="2"/>
      <c r="F135" s="83"/>
      <c r="G135" s="2"/>
      <c r="H135" s="2"/>
      <c r="I135" s="36"/>
      <c r="J135" s="2"/>
      <c r="K135" s="2"/>
    </row>
    <row r="136" spans="1:11" ht="15.75">
      <c r="A136" s="13">
        <v>2</v>
      </c>
      <c r="B136" s="40" t="s">
        <v>112</v>
      </c>
      <c r="C136" s="23" t="s">
        <v>25</v>
      </c>
      <c r="D136" s="42">
        <v>1</v>
      </c>
      <c r="E136" s="2"/>
      <c r="F136" s="83"/>
      <c r="G136" s="2"/>
      <c r="H136" s="2"/>
      <c r="I136" s="36"/>
      <c r="J136" s="2"/>
      <c r="K136" s="2"/>
    </row>
    <row r="137" spans="1:11" ht="15">
      <c r="A137" s="13"/>
      <c r="B137" s="16"/>
      <c r="C137" s="2"/>
      <c r="D137" s="42"/>
      <c r="E137" s="2"/>
      <c r="F137" s="83"/>
      <c r="G137" s="2"/>
      <c r="H137" s="2"/>
      <c r="I137" s="36"/>
      <c r="J137" s="2"/>
      <c r="K137" s="2"/>
    </row>
    <row r="138" spans="1:11" ht="15.75">
      <c r="A138" s="5">
        <v>1</v>
      </c>
      <c r="B138" s="23" t="s">
        <v>189</v>
      </c>
      <c r="C138" s="23" t="s">
        <v>25</v>
      </c>
      <c r="D138" s="42">
        <f>D135*2</f>
        <v>2</v>
      </c>
      <c r="E138" s="2"/>
      <c r="F138" s="83"/>
      <c r="G138" s="2"/>
      <c r="H138" s="2"/>
      <c r="I138" s="36"/>
      <c r="J138" s="2"/>
      <c r="K138" s="2"/>
    </row>
    <row r="139" spans="1:11" ht="15.75">
      <c r="A139" s="5">
        <v>2</v>
      </c>
      <c r="B139" s="23" t="s">
        <v>190</v>
      </c>
      <c r="C139" s="23" t="s">
        <v>25</v>
      </c>
      <c r="D139" s="42">
        <f>D135*2</f>
        <v>2</v>
      </c>
      <c r="E139" s="2"/>
      <c r="F139" s="83"/>
      <c r="G139" s="2"/>
      <c r="H139" s="2"/>
      <c r="I139" s="36"/>
      <c r="J139" s="2"/>
      <c r="K139" s="2"/>
    </row>
    <row r="140" spans="1:11" ht="31.5">
      <c r="A140" s="13">
        <v>3</v>
      </c>
      <c r="B140" s="23" t="s">
        <v>191</v>
      </c>
      <c r="C140" s="97" t="s">
        <v>25</v>
      </c>
      <c r="D140" s="42">
        <f>D135*2</f>
        <v>2</v>
      </c>
      <c r="E140" s="2"/>
      <c r="F140" s="83"/>
      <c r="G140" s="2"/>
      <c r="H140" s="2"/>
      <c r="I140" s="36"/>
      <c r="J140" s="2"/>
      <c r="K140" s="2"/>
    </row>
    <row r="141" spans="1:11" ht="15.75">
      <c r="A141" s="5">
        <v>4</v>
      </c>
      <c r="B141" s="23" t="s">
        <v>192</v>
      </c>
      <c r="C141" s="23" t="s">
        <v>25</v>
      </c>
      <c r="D141" s="42">
        <f>D135*1</f>
        <v>1</v>
      </c>
      <c r="E141" s="2"/>
      <c r="F141" s="83"/>
      <c r="G141" s="2"/>
      <c r="H141" s="2"/>
      <c r="I141" s="36"/>
      <c r="J141" s="2"/>
      <c r="K141" s="2"/>
    </row>
    <row r="142" spans="1:11" ht="15.75">
      <c r="A142" s="5">
        <v>5</v>
      </c>
      <c r="B142" s="23" t="s">
        <v>193</v>
      </c>
      <c r="C142" s="23" t="s">
        <v>25</v>
      </c>
      <c r="D142" s="42">
        <f>D135*5</f>
        <v>5</v>
      </c>
      <c r="E142" s="2"/>
      <c r="F142" s="83"/>
      <c r="G142" s="2"/>
      <c r="H142" s="2"/>
      <c r="I142" s="36"/>
      <c r="J142" s="2"/>
      <c r="K142" s="2"/>
    </row>
    <row r="143" spans="1:11" ht="15.75">
      <c r="A143" s="5">
        <v>6</v>
      </c>
      <c r="B143" s="23" t="s">
        <v>194</v>
      </c>
      <c r="C143" s="23" t="s">
        <v>25</v>
      </c>
      <c r="D143" s="42">
        <f>D135*2</f>
        <v>2</v>
      </c>
      <c r="E143" s="2"/>
      <c r="F143" s="83"/>
      <c r="G143" s="2"/>
      <c r="H143" s="2"/>
      <c r="I143" s="36"/>
      <c r="J143" s="2"/>
      <c r="K143" s="2"/>
    </row>
    <row r="144" spans="1:11" ht="15.75">
      <c r="A144" s="5">
        <v>7</v>
      </c>
      <c r="B144" s="23" t="s">
        <v>195</v>
      </c>
      <c r="C144" s="23" t="s">
        <v>25</v>
      </c>
      <c r="D144" s="42">
        <f>D135*4</f>
        <v>4</v>
      </c>
      <c r="E144" s="2"/>
      <c r="F144" s="83"/>
      <c r="G144" s="2"/>
      <c r="H144" s="2"/>
      <c r="I144" s="36"/>
      <c r="J144" s="2"/>
      <c r="K144" s="2"/>
    </row>
    <row r="145" spans="1:11" ht="15.75">
      <c r="A145" s="5">
        <v>8</v>
      </c>
      <c r="B145" s="23" t="s">
        <v>196</v>
      </c>
      <c r="C145" s="23" t="s">
        <v>25</v>
      </c>
      <c r="D145" s="42">
        <f>D136*6</f>
        <v>6</v>
      </c>
      <c r="E145" s="2"/>
      <c r="F145" s="83"/>
      <c r="G145" s="2"/>
      <c r="H145" s="2"/>
      <c r="I145" s="36"/>
      <c r="J145" s="2"/>
      <c r="K145" s="2"/>
    </row>
    <row r="146" spans="1:11" ht="15.75">
      <c r="A146" s="5">
        <v>9</v>
      </c>
      <c r="B146" s="23" t="s">
        <v>197</v>
      </c>
      <c r="C146" s="23" t="s">
        <v>25</v>
      </c>
      <c r="D146" s="42">
        <f>D135*1</f>
        <v>1</v>
      </c>
      <c r="E146" s="2"/>
      <c r="F146" s="83"/>
      <c r="G146" s="2"/>
      <c r="H146" s="2"/>
      <c r="I146" s="36"/>
      <c r="J146" s="2"/>
      <c r="K146" s="2"/>
    </row>
    <row r="147" spans="1:11" ht="15.75">
      <c r="A147" s="5">
        <v>10</v>
      </c>
      <c r="B147" s="23" t="s">
        <v>198</v>
      </c>
      <c r="C147" s="23" t="s">
        <v>25</v>
      </c>
      <c r="D147" s="42">
        <f>D135*1</f>
        <v>1</v>
      </c>
      <c r="E147" s="2"/>
      <c r="F147" s="83"/>
      <c r="G147" s="2"/>
      <c r="H147" s="2"/>
      <c r="I147" s="36"/>
      <c r="J147" s="2"/>
      <c r="K147" s="2"/>
    </row>
    <row r="148" spans="1:11" ht="15">
      <c r="A148" s="26">
        <v>11</v>
      </c>
      <c r="B148" s="24" t="s">
        <v>199</v>
      </c>
      <c r="C148" s="24" t="s">
        <v>25</v>
      </c>
      <c r="D148" s="42">
        <f>D135*1</f>
        <v>1</v>
      </c>
      <c r="E148" s="2"/>
      <c r="F148" s="83"/>
      <c r="G148" s="2"/>
      <c r="H148" s="2"/>
      <c r="I148" s="36"/>
      <c r="J148" s="2"/>
      <c r="K148" s="2"/>
    </row>
    <row r="149" spans="1:11" ht="15">
      <c r="A149" s="26">
        <v>12</v>
      </c>
      <c r="B149" s="24" t="s">
        <v>200</v>
      </c>
      <c r="C149" s="24" t="s">
        <v>25</v>
      </c>
      <c r="D149" s="42">
        <f>D135*1</f>
        <v>1</v>
      </c>
      <c r="E149" s="2"/>
      <c r="F149" s="83"/>
      <c r="G149" s="2"/>
      <c r="H149" s="2"/>
      <c r="I149" s="36"/>
      <c r="J149" s="2"/>
      <c r="K149" s="2"/>
    </row>
    <row r="150" spans="1:11" ht="15">
      <c r="A150" s="26">
        <v>13</v>
      </c>
      <c r="B150" s="24" t="s">
        <v>201</v>
      </c>
      <c r="C150" s="24" t="s">
        <v>25</v>
      </c>
      <c r="D150" s="42">
        <f>D135*1</f>
        <v>1</v>
      </c>
      <c r="E150" s="2"/>
      <c r="F150" s="83"/>
      <c r="G150" s="2"/>
      <c r="H150" s="2"/>
      <c r="I150" s="36"/>
      <c r="J150" s="2"/>
      <c r="K150" s="2"/>
    </row>
    <row r="151" spans="1:11" ht="15">
      <c r="A151" s="26">
        <v>14</v>
      </c>
      <c r="B151" s="24" t="s">
        <v>203</v>
      </c>
      <c r="C151" s="24" t="s">
        <v>25</v>
      </c>
      <c r="D151" s="42">
        <f>D135*1</f>
        <v>1</v>
      </c>
      <c r="E151" s="2"/>
      <c r="F151" s="83"/>
      <c r="G151" s="2"/>
      <c r="H151" s="2"/>
      <c r="I151" s="36"/>
      <c r="J151" s="2"/>
      <c r="K151" s="2"/>
    </row>
    <row r="152" spans="1:11" ht="15">
      <c r="A152" s="26">
        <v>15</v>
      </c>
      <c r="B152" s="24" t="s">
        <v>204</v>
      </c>
      <c r="C152" s="24" t="s">
        <v>25</v>
      </c>
      <c r="D152" s="42">
        <f>D135*1</f>
        <v>1</v>
      </c>
      <c r="E152" s="2"/>
      <c r="F152" s="83"/>
      <c r="G152" s="2"/>
      <c r="H152" s="2"/>
      <c r="I152" s="36"/>
      <c r="J152" s="2"/>
      <c r="K152" s="2"/>
    </row>
    <row r="153" spans="1:11" ht="15">
      <c r="A153" s="26">
        <v>16</v>
      </c>
      <c r="B153" s="24" t="s">
        <v>205</v>
      </c>
      <c r="C153" s="24" t="s">
        <v>25</v>
      </c>
      <c r="D153" s="42">
        <f>D135*1</f>
        <v>1</v>
      </c>
      <c r="E153" s="2"/>
      <c r="F153" s="83"/>
      <c r="G153" s="2"/>
      <c r="H153" s="2"/>
      <c r="I153" s="36"/>
      <c r="J153" s="2"/>
      <c r="K153" s="2"/>
    </row>
    <row r="154" spans="1:11" ht="15">
      <c r="A154" s="26">
        <v>17</v>
      </c>
      <c r="B154" s="24" t="s">
        <v>206</v>
      </c>
      <c r="C154" s="24" t="s">
        <v>25</v>
      </c>
      <c r="D154" s="42">
        <f>D135*2</f>
        <v>2</v>
      </c>
      <c r="E154" s="2"/>
      <c r="F154" s="83"/>
      <c r="G154" s="2"/>
      <c r="H154" s="2"/>
      <c r="I154" s="36"/>
      <c r="J154" s="2"/>
      <c r="K154" s="2"/>
    </row>
    <row r="155" spans="1:11" ht="15">
      <c r="A155" s="26">
        <v>18</v>
      </c>
      <c r="B155" s="24" t="s">
        <v>207</v>
      </c>
      <c r="C155" s="24" t="s">
        <v>25</v>
      </c>
      <c r="D155" s="42">
        <f>D135*3</f>
        <v>3</v>
      </c>
      <c r="E155" s="2"/>
      <c r="F155" s="83"/>
      <c r="G155" s="2"/>
      <c r="H155" s="2"/>
      <c r="I155" s="36"/>
      <c r="J155" s="2"/>
      <c r="K155" s="2"/>
    </row>
    <row r="156" spans="1:11" ht="15">
      <c r="A156" s="26">
        <v>19</v>
      </c>
      <c r="B156" s="24" t="s">
        <v>208</v>
      </c>
      <c r="C156" s="24" t="s">
        <v>25</v>
      </c>
      <c r="D156" s="42">
        <f>D135*3</f>
        <v>3</v>
      </c>
      <c r="E156" s="2"/>
      <c r="F156" s="83"/>
      <c r="G156" s="2"/>
      <c r="H156" s="2"/>
      <c r="I156" s="36"/>
      <c r="J156" s="2"/>
      <c r="K156" s="2"/>
    </row>
    <row r="157" spans="1:11" ht="15">
      <c r="A157" s="26">
        <v>20</v>
      </c>
      <c r="B157" s="24" t="s">
        <v>44</v>
      </c>
      <c r="C157" s="24" t="s">
        <v>25</v>
      </c>
      <c r="D157" s="42">
        <f>D135*4</f>
        <v>4</v>
      </c>
      <c r="E157" s="2"/>
      <c r="F157" s="83"/>
      <c r="G157" s="2"/>
      <c r="H157" s="2"/>
      <c r="I157" s="36"/>
      <c r="J157" s="2"/>
      <c r="K157" s="2"/>
    </row>
    <row r="158" spans="1:11" ht="15">
      <c r="A158" s="26">
        <v>21</v>
      </c>
      <c r="B158" s="25" t="s">
        <v>209</v>
      </c>
      <c r="C158" s="24"/>
      <c r="D158" s="42"/>
      <c r="E158" s="2"/>
      <c r="F158" s="83"/>
      <c r="G158" s="2"/>
      <c r="H158" s="2"/>
      <c r="I158" s="36"/>
      <c r="J158" s="2"/>
      <c r="K158" s="2"/>
    </row>
    <row r="159" spans="1:11" ht="15">
      <c r="A159" s="26"/>
      <c r="B159" s="24" t="s">
        <v>210</v>
      </c>
      <c r="C159" s="24" t="s">
        <v>25</v>
      </c>
      <c r="D159" s="42">
        <f>D135*1</f>
        <v>1</v>
      </c>
      <c r="E159" s="2"/>
      <c r="F159" s="83"/>
      <c r="G159" s="2"/>
      <c r="H159" s="2"/>
      <c r="I159" s="36"/>
      <c r="J159" s="2"/>
      <c r="K159" s="2"/>
    </row>
    <row r="160" spans="1:11" ht="15">
      <c r="A160" s="26"/>
      <c r="B160" s="24" t="s">
        <v>211</v>
      </c>
      <c r="C160" s="24" t="s">
        <v>25</v>
      </c>
      <c r="D160" s="42">
        <f>D135*1</f>
        <v>1</v>
      </c>
      <c r="E160" s="2"/>
      <c r="F160" s="83"/>
      <c r="G160" s="2"/>
      <c r="H160" s="2"/>
      <c r="I160" s="36"/>
      <c r="J160" s="2"/>
      <c r="K160" s="2"/>
    </row>
    <row r="161" spans="1:11" ht="15">
      <c r="A161" s="26"/>
      <c r="B161" s="24" t="s">
        <v>212</v>
      </c>
      <c r="C161" s="24" t="s">
        <v>25</v>
      </c>
      <c r="D161" s="42">
        <f>D135*4</f>
        <v>4</v>
      </c>
      <c r="E161" s="2"/>
      <c r="F161" s="83"/>
      <c r="G161" s="2"/>
      <c r="H161" s="2"/>
      <c r="I161" s="36"/>
      <c r="J161" s="2"/>
      <c r="K161" s="2"/>
    </row>
    <row r="162" spans="1:11" ht="15">
      <c r="A162" s="26"/>
      <c r="B162" s="25" t="s">
        <v>213</v>
      </c>
      <c r="C162" s="24"/>
      <c r="D162" s="42"/>
      <c r="E162" s="2"/>
      <c r="F162" s="83"/>
      <c r="G162" s="2"/>
      <c r="H162" s="2"/>
      <c r="I162" s="36"/>
      <c r="J162" s="2"/>
      <c r="K162" s="2"/>
    </row>
    <row r="163" spans="1:11" ht="15">
      <c r="A163" s="26"/>
      <c r="B163" s="24" t="s">
        <v>214</v>
      </c>
      <c r="C163" s="24" t="s">
        <v>25</v>
      </c>
      <c r="D163" s="42">
        <f>D135*3</f>
        <v>3</v>
      </c>
      <c r="E163" s="2"/>
      <c r="F163" s="83"/>
      <c r="G163" s="2"/>
      <c r="H163" s="2"/>
      <c r="I163" s="36"/>
      <c r="J163" s="2"/>
      <c r="K163" s="2"/>
    </row>
    <row r="164" spans="1:11" ht="15">
      <c r="A164" s="26"/>
      <c r="B164" s="24" t="s">
        <v>215</v>
      </c>
      <c r="C164" s="24" t="s">
        <v>25</v>
      </c>
      <c r="D164" s="42">
        <f>D135*6</f>
        <v>6</v>
      </c>
      <c r="E164" s="2"/>
      <c r="F164" s="83"/>
      <c r="G164" s="2"/>
      <c r="H164" s="2"/>
      <c r="I164" s="36"/>
      <c r="J164" s="2"/>
      <c r="K164" s="2"/>
    </row>
    <row r="165" spans="1:11" ht="15">
      <c r="A165" s="26"/>
      <c r="B165" s="24" t="s">
        <v>216</v>
      </c>
      <c r="C165" s="24" t="s">
        <v>25</v>
      </c>
      <c r="D165" s="42">
        <f>D135*1</f>
        <v>1</v>
      </c>
      <c r="E165" s="2"/>
      <c r="F165" s="83"/>
      <c r="G165" s="2"/>
      <c r="H165" s="2"/>
      <c r="I165" s="36"/>
      <c r="J165" s="2"/>
      <c r="K165" s="2"/>
    </row>
    <row r="166" spans="1:11" ht="15">
      <c r="A166" s="26"/>
      <c r="B166" s="24" t="s">
        <v>217</v>
      </c>
      <c r="C166" s="24" t="s">
        <v>25</v>
      </c>
      <c r="D166" s="42">
        <f>D135*1</f>
        <v>1</v>
      </c>
      <c r="E166" s="2"/>
      <c r="F166" s="83"/>
      <c r="G166" s="2"/>
      <c r="H166" s="2"/>
      <c r="I166" s="36"/>
      <c r="J166" s="2"/>
      <c r="K166" s="2"/>
    </row>
    <row r="167" spans="1:11" ht="15">
      <c r="A167" s="26">
        <v>22</v>
      </c>
      <c r="B167" s="24" t="s">
        <v>218</v>
      </c>
      <c r="C167" s="24" t="s">
        <v>25</v>
      </c>
      <c r="D167" s="42">
        <f>D135*1</f>
        <v>1</v>
      </c>
      <c r="E167" s="2"/>
      <c r="F167" s="83"/>
      <c r="G167" s="2"/>
      <c r="H167" s="2"/>
      <c r="I167" s="36"/>
      <c r="J167" s="2"/>
      <c r="K167" s="2"/>
    </row>
    <row r="168" spans="1:11" ht="15">
      <c r="A168" s="26">
        <v>23</v>
      </c>
      <c r="B168" s="24" t="s">
        <v>219</v>
      </c>
      <c r="C168" s="24" t="s">
        <v>25</v>
      </c>
      <c r="D168" s="42">
        <f>SUM(D135+D136)*2</f>
        <v>4</v>
      </c>
      <c r="E168" s="2"/>
      <c r="F168" s="83"/>
      <c r="G168" s="2"/>
      <c r="H168" s="2"/>
      <c r="I168" s="36"/>
      <c r="J168" s="2"/>
      <c r="K168" s="2"/>
    </row>
    <row r="169" spans="1:11" ht="15">
      <c r="A169" s="26">
        <v>24</v>
      </c>
      <c r="B169" s="24" t="s">
        <v>220</v>
      </c>
      <c r="C169" s="24" t="s">
        <v>25</v>
      </c>
      <c r="D169" s="42">
        <f>D135*2</f>
        <v>2</v>
      </c>
      <c r="E169" s="2"/>
      <c r="F169" s="83"/>
      <c r="G169" s="2"/>
      <c r="H169" s="2"/>
      <c r="I169" s="36"/>
      <c r="J169" s="2"/>
      <c r="K169" s="2"/>
    </row>
    <row r="170" spans="1:11" ht="15">
      <c r="A170" s="26">
        <v>25</v>
      </c>
      <c r="B170" s="24" t="s">
        <v>221</v>
      </c>
      <c r="C170" s="24" t="s">
        <v>25</v>
      </c>
      <c r="D170" s="42">
        <f>D135*1</f>
        <v>1</v>
      </c>
      <c r="E170" s="2"/>
      <c r="F170" s="83"/>
      <c r="G170" s="2"/>
      <c r="H170" s="2"/>
      <c r="I170" s="36"/>
      <c r="J170" s="2"/>
      <c r="K170" s="2"/>
    </row>
    <row r="171" spans="1:11" ht="15">
      <c r="A171" s="26">
        <v>26</v>
      </c>
      <c r="B171" s="24" t="s">
        <v>42</v>
      </c>
      <c r="C171" s="24" t="s">
        <v>25</v>
      </c>
      <c r="D171" s="42">
        <f>D135*1</f>
        <v>1</v>
      </c>
      <c r="E171" s="2"/>
      <c r="F171" s="83"/>
      <c r="G171" s="2"/>
      <c r="H171" s="2"/>
      <c r="I171" s="36"/>
      <c r="J171" s="2"/>
      <c r="K171" s="2"/>
    </row>
    <row r="172" spans="1:11" ht="15">
      <c r="A172" s="26">
        <v>27</v>
      </c>
      <c r="B172" s="24" t="s">
        <v>222</v>
      </c>
      <c r="C172" s="24" t="s">
        <v>202</v>
      </c>
      <c r="D172" s="42">
        <f>D135*3</f>
        <v>3</v>
      </c>
      <c r="E172" s="2"/>
      <c r="F172" s="83"/>
      <c r="G172" s="2"/>
      <c r="H172" s="2"/>
      <c r="I172" s="36"/>
      <c r="J172" s="2"/>
      <c r="K172" s="2"/>
    </row>
    <row r="173" spans="1:11" ht="15">
      <c r="A173" s="26">
        <v>28</v>
      </c>
      <c r="B173" s="24" t="s">
        <v>223</v>
      </c>
      <c r="C173" s="24" t="s">
        <v>25</v>
      </c>
      <c r="D173" s="42">
        <f>D135*2</f>
        <v>2</v>
      </c>
      <c r="E173" s="2"/>
      <c r="F173" s="83"/>
      <c r="G173" s="2"/>
      <c r="H173" s="2"/>
      <c r="I173" s="36"/>
      <c r="J173" s="2"/>
      <c r="K173" s="2"/>
    </row>
    <row r="174" spans="1:11" ht="15">
      <c r="A174" s="26">
        <v>29</v>
      </c>
      <c r="B174" s="24" t="s">
        <v>224</v>
      </c>
      <c r="C174" s="24" t="s">
        <v>25</v>
      </c>
      <c r="D174" s="42">
        <f>D135*2</f>
        <v>2</v>
      </c>
      <c r="E174" s="2"/>
      <c r="F174" s="83"/>
      <c r="G174" s="2"/>
      <c r="H174" s="2"/>
      <c r="I174" s="36"/>
      <c r="J174" s="2"/>
      <c r="K174" s="2"/>
    </row>
    <row r="175" spans="1:11" ht="15">
      <c r="A175" s="26">
        <v>30</v>
      </c>
      <c r="B175" s="24" t="s">
        <v>225</v>
      </c>
      <c r="C175" s="24" t="s">
        <v>25</v>
      </c>
      <c r="D175" s="42">
        <f>D135*2</f>
        <v>2</v>
      </c>
      <c r="E175" s="2"/>
      <c r="F175" s="83"/>
      <c r="G175" s="2"/>
      <c r="H175" s="2"/>
      <c r="I175" s="36"/>
      <c r="J175" s="2"/>
      <c r="K175" s="2"/>
    </row>
    <row r="176" spans="1:11" ht="15">
      <c r="A176" s="26">
        <v>31</v>
      </c>
      <c r="B176" s="24" t="s">
        <v>226</v>
      </c>
      <c r="C176" s="24" t="s">
        <v>25</v>
      </c>
      <c r="D176" s="42">
        <f>D135*1</f>
        <v>1</v>
      </c>
      <c r="E176" s="2"/>
      <c r="F176" s="83"/>
      <c r="G176" s="2"/>
      <c r="H176" s="2"/>
      <c r="I176" s="36"/>
      <c r="J176" s="2"/>
      <c r="K176" s="2"/>
    </row>
    <row r="177" spans="1:11" ht="15">
      <c r="A177" s="26">
        <v>32</v>
      </c>
      <c r="B177" s="24" t="s">
        <v>227</v>
      </c>
      <c r="C177" s="24" t="s">
        <v>25</v>
      </c>
      <c r="D177" s="42">
        <f>D135*2</f>
        <v>2</v>
      </c>
      <c r="E177" s="2"/>
      <c r="F177" s="83"/>
      <c r="G177" s="2"/>
      <c r="H177" s="2"/>
      <c r="I177" s="36"/>
      <c r="J177" s="2"/>
      <c r="K177" s="2"/>
    </row>
    <row r="178" spans="1:11" ht="15">
      <c r="A178" s="26">
        <v>33</v>
      </c>
      <c r="B178" s="24" t="s">
        <v>228</v>
      </c>
      <c r="C178" s="24" t="s">
        <v>25</v>
      </c>
      <c r="D178" s="42">
        <f>D135*1</f>
        <v>1</v>
      </c>
      <c r="E178" s="2"/>
      <c r="F178" s="83"/>
      <c r="G178" s="2"/>
      <c r="H178" s="2"/>
      <c r="I178" s="36"/>
      <c r="J178" s="2"/>
      <c r="K178" s="2"/>
    </row>
    <row r="179" spans="1:11" ht="15">
      <c r="A179" s="26">
        <v>34</v>
      </c>
      <c r="B179" s="24" t="s">
        <v>229</v>
      </c>
      <c r="C179" s="24" t="s">
        <v>25</v>
      </c>
      <c r="D179" s="42">
        <f>D135*1</f>
        <v>1</v>
      </c>
      <c r="E179" s="2"/>
      <c r="F179" s="83"/>
      <c r="G179" s="2"/>
      <c r="H179" s="2"/>
      <c r="I179" s="36"/>
      <c r="J179" s="2"/>
      <c r="K179" s="2"/>
    </row>
    <row r="180" spans="1:11" ht="15">
      <c r="A180" s="26">
        <v>35</v>
      </c>
      <c r="B180" s="24" t="s">
        <v>230</v>
      </c>
      <c r="C180" s="24" t="s">
        <v>25</v>
      </c>
      <c r="D180" s="42">
        <f>D135*1</f>
        <v>1</v>
      </c>
      <c r="E180" s="2"/>
      <c r="F180" s="83"/>
      <c r="G180" s="2"/>
      <c r="H180" s="2"/>
      <c r="I180" s="36"/>
      <c r="J180" s="2"/>
      <c r="K180" s="2"/>
    </row>
    <row r="181" spans="1:11" ht="15">
      <c r="A181" s="26">
        <v>36</v>
      </c>
      <c r="B181" s="24" t="s">
        <v>231</v>
      </c>
      <c r="C181" s="24" t="s">
        <v>25</v>
      </c>
      <c r="D181" s="42">
        <f>D135*1</f>
        <v>1</v>
      </c>
      <c r="E181" s="2"/>
      <c r="F181" s="83"/>
      <c r="G181" s="2"/>
      <c r="H181" s="2"/>
      <c r="I181" s="36"/>
      <c r="J181" s="2"/>
      <c r="K181" s="2"/>
    </row>
    <row r="182" spans="1:11" ht="15">
      <c r="A182" s="26">
        <v>37</v>
      </c>
      <c r="B182" s="24" t="s">
        <v>232</v>
      </c>
      <c r="C182" s="24" t="s">
        <v>25</v>
      </c>
      <c r="D182" s="42">
        <f>D135*1</f>
        <v>1</v>
      </c>
      <c r="E182" s="2"/>
      <c r="F182" s="83"/>
      <c r="G182" s="2"/>
      <c r="H182" s="2"/>
      <c r="I182" s="36"/>
      <c r="J182" s="2"/>
      <c r="K182" s="2"/>
    </row>
    <row r="183" spans="1:11" ht="15">
      <c r="A183" s="26">
        <v>38</v>
      </c>
      <c r="B183" s="24" t="s">
        <v>233</v>
      </c>
      <c r="C183" s="24" t="s">
        <v>25</v>
      </c>
      <c r="D183" s="42">
        <f>D135*2</f>
        <v>2</v>
      </c>
      <c r="E183" s="2"/>
      <c r="F183" s="83"/>
      <c r="G183" s="2"/>
      <c r="H183" s="2"/>
      <c r="I183" s="36"/>
      <c r="J183" s="2"/>
      <c r="K183" s="2"/>
    </row>
    <row r="184" spans="1:11" ht="15">
      <c r="A184" s="26">
        <v>39</v>
      </c>
      <c r="B184" s="24" t="s">
        <v>77</v>
      </c>
      <c r="C184" s="24" t="s">
        <v>25</v>
      </c>
      <c r="D184" s="42">
        <f>SUM(D135+D136)*1</f>
        <v>2</v>
      </c>
      <c r="E184" s="2"/>
      <c r="F184" s="83"/>
      <c r="G184" s="2"/>
      <c r="H184" s="2"/>
      <c r="I184" s="36"/>
      <c r="J184" s="2"/>
      <c r="K184" s="2"/>
    </row>
    <row r="185" spans="1:11" ht="15">
      <c r="A185" s="26">
        <v>40</v>
      </c>
      <c r="B185" s="24" t="s">
        <v>234</v>
      </c>
      <c r="C185" s="24" t="s">
        <v>25</v>
      </c>
      <c r="D185" s="42">
        <f>D135*1</f>
        <v>1</v>
      </c>
      <c r="E185" s="2"/>
      <c r="F185" s="83"/>
      <c r="G185" s="2"/>
      <c r="H185" s="2"/>
      <c r="I185" s="36"/>
      <c r="J185" s="2"/>
      <c r="K185" s="2"/>
    </row>
    <row r="186" spans="1:11" ht="15">
      <c r="A186" s="26">
        <v>41</v>
      </c>
      <c r="B186" s="24" t="s">
        <v>235</v>
      </c>
      <c r="C186" s="24" t="s">
        <v>25</v>
      </c>
      <c r="D186" s="42">
        <f>D135*1</f>
        <v>1</v>
      </c>
      <c r="E186" s="2"/>
      <c r="F186" s="83"/>
      <c r="G186" s="2"/>
      <c r="H186" s="2"/>
      <c r="I186" s="36"/>
      <c r="J186" s="2"/>
      <c r="K186" s="2"/>
    </row>
    <row r="187" spans="1:11" ht="15">
      <c r="A187" s="26">
        <v>42</v>
      </c>
      <c r="B187" s="24" t="s">
        <v>83</v>
      </c>
      <c r="C187" s="24" t="s">
        <v>25</v>
      </c>
      <c r="D187" s="42">
        <f>SUM(D135+D136)*1</f>
        <v>2</v>
      </c>
      <c r="E187" s="2"/>
      <c r="F187" s="83"/>
      <c r="G187" s="2"/>
      <c r="H187" s="2"/>
      <c r="I187" s="36"/>
      <c r="J187" s="2"/>
      <c r="K187" s="2"/>
    </row>
    <row r="188" spans="1:11" ht="15">
      <c r="A188" s="26">
        <v>43</v>
      </c>
      <c r="B188" s="24" t="s">
        <v>149</v>
      </c>
      <c r="C188" s="24" t="s">
        <v>25</v>
      </c>
      <c r="D188" s="42">
        <f>D135*1</f>
        <v>1</v>
      </c>
      <c r="E188" s="2"/>
      <c r="F188" s="83"/>
      <c r="G188" s="2"/>
      <c r="H188" s="2"/>
      <c r="I188" s="36"/>
      <c r="J188" s="2"/>
      <c r="K188" s="2"/>
    </row>
    <row r="189" spans="1:11" ht="15">
      <c r="A189" s="26">
        <v>44</v>
      </c>
      <c r="B189" s="24" t="s">
        <v>79</v>
      </c>
      <c r="C189" s="24" t="s">
        <v>25</v>
      </c>
      <c r="D189" s="42">
        <f>SUM(D135+D136)*1</f>
        <v>2</v>
      </c>
      <c r="E189" s="2"/>
      <c r="F189" s="83"/>
      <c r="G189" s="2"/>
      <c r="H189" s="2"/>
      <c r="I189" s="36"/>
      <c r="J189" s="2"/>
      <c r="K189" s="2"/>
    </row>
    <row r="190" spans="1:11" ht="15">
      <c r="A190" s="26">
        <v>45</v>
      </c>
      <c r="B190" s="24" t="s">
        <v>236</v>
      </c>
      <c r="C190" s="24" t="s">
        <v>25</v>
      </c>
      <c r="D190" s="42">
        <f>D135*1</f>
        <v>1</v>
      </c>
      <c r="E190" s="2"/>
      <c r="F190" s="83"/>
      <c r="G190" s="2"/>
      <c r="H190" s="2"/>
      <c r="I190" s="36"/>
      <c r="J190" s="2"/>
      <c r="K190" s="2"/>
    </row>
    <row r="191" spans="1:11" ht="15">
      <c r="A191" s="26">
        <v>46</v>
      </c>
      <c r="B191" s="24" t="s">
        <v>237</v>
      </c>
      <c r="C191" s="24" t="s">
        <v>25</v>
      </c>
      <c r="D191" s="42">
        <f>D135*1</f>
        <v>1</v>
      </c>
      <c r="E191" s="2"/>
      <c r="F191" s="83"/>
      <c r="G191" s="2"/>
      <c r="H191" s="2"/>
      <c r="I191" s="36"/>
      <c r="J191" s="2"/>
      <c r="K191" s="2"/>
    </row>
    <row r="192" spans="1:11" ht="15">
      <c r="A192" s="26">
        <v>47</v>
      </c>
      <c r="B192" s="24" t="s">
        <v>238</v>
      </c>
      <c r="C192" s="24"/>
      <c r="D192" s="42"/>
      <c r="E192" s="2"/>
      <c r="F192" s="83"/>
      <c r="G192" s="2"/>
      <c r="H192" s="2"/>
      <c r="I192" s="36"/>
      <c r="J192" s="2"/>
      <c r="K192" s="2"/>
    </row>
    <row r="193" spans="1:11" ht="15">
      <c r="A193" s="26"/>
      <c r="B193" s="24" t="s">
        <v>239</v>
      </c>
      <c r="C193" s="24" t="s">
        <v>25</v>
      </c>
      <c r="D193" s="42">
        <f>D135*1</f>
        <v>1</v>
      </c>
      <c r="E193" s="2"/>
      <c r="F193" s="83"/>
      <c r="G193" s="2"/>
      <c r="H193" s="2"/>
      <c r="I193" s="36"/>
      <c r="J193" s="2"/>
      <c r="K193" s="2"/>
    </row>
    <row r="194" spans="1:11" ht="15">
      <c r="A194" s="26"/>
      <c r="B194" s="24" t="s">
        <v>240</v>
      </c>
      <c r="C194" s="24" t="s">
        <v>25</v>
      </c>
      <c r="D194" s="42">
        <f>D135*1</f>
        <v>1</v>
      </c>
      <c r="E194" s="2"/>
      <c r="F194" s="83"/>
      <c r="G194" s="2"/>
      <c r="H194" s="2"/>
      <c r="I194" s="36"/>
      <c r="J194" s="2"/>
      <c r="K194" s="2"/>
    </row>
    <row r="195" spans="1:11" ht="15">
      <c r="A195" s="26"/>
      <c r="B195" s="24" t="s">
        <v>241</v>
      </c>
      <c r="C195" s="24" t="s">
        <v>261</v>
      </c>
      <c r="D195" s="42">
        <f>D135*1</f>
        <v>1</v>
      </c>
      <c r="E195" s="2"/>
      <c r="F195" s="83"/>
      <c r="G195" s="2"/>
      <c r="H195" s="2"/>
      <c r="I195" s="36"/>
      <c r="J195" s="2"/>
      <c r="K195" s="2"/>
    </row>
    <row r="196" spans="1:11" ht="15">
      <c r="A196" s="26"/>
      <c r="B196" s="24" t="s">
        <v>242</v>
      </c>
      <c r="C196" s="24" t="s">
        <v>261</v>
      </c>
      <c r="D196" s="42">
        <f>D135*1</f>
        <v>1</v>
      </c>
      <c r="E196" s="2"/>
      <c r="F196" s="83"/>
      <c r="G196" s="2"/>
      <c r="H196" s="2"/>
      <c r="I196" s="36"/>
      <c r="J196" s="2"/>
      <c r="K196" s="2"/>
    </row>
    <row r="197" spans="1:11" ht="15">
      <c r="A197" s="26"/>
      <c r="B197" s="24" t="s">
        <v>243</v>
      </c>
      <c r="C197" s="24" t="s">
        <v>25</v>
      </c>
      <c r="D197" s="42">
        <f>D135*1</f>
        <v>1</v>
      </c>
      <c r="E197" s="2"/>
      <c r="F197" s="83"/>
      <c r="G197" s="2"/>
      <c r="H197" s="2"/>
      <c r="I197" s="36"/>
      <c r="J197" s="2"/>
      <c r="K197" s="2"/>
    </row>
    <row r="198" spans="1:11" ht="15">
      <c r="A198" s="26">
        <v>48</v>
      </c>
      <c r="B198" s="24" t="s">
        <v>244</v>
      </c>
      <c r="C198" s="24" t="s">
        <v>25</v>
      </c>
      <c r="D198" s="42">
        <f>D135*2</f>
        <v>2</v>
      </c>
      <c r="E198" s="2"/>
      <c r="F198" s="83"/>
      <c r="G198" s="2"/>
      <c r="H198" s="2"/>
      <c r="I198" s="36"/>
      <c r="J198" s="2"/>
      <c r="K198" s="2"/>
    </row>
    <row r="199" spans="1:11" ht="15" customHeight="1">
      <c r="A199" s="26">
        <v>49</v>
      </c>
      <c r="B199" s="24" t="s">
        <v>374</v>
      </c>
      <c r="C199" s="7" t="s">
        <v>25</v>
      </c>
      <c r="D199" s="42">
        <f>D135*4</f>
        <v>4</v>
      </c>
      <c r="E199" s="2"/>
      <c r="F199" s="83"/>
      <c r="G199" s="2"/>
      <c r="H199" s="2"/>
      <c r="I199" s="36"/>
      <c r="J199" s="2"/>
      <c r="K199" s="2"/>
    </row>
    <row r="200" spans="1:11" ht="15">
      <c r="A200" s="26">
        <v>50</v>
      </c>
      <c r="B200" s="24" t="s">
        <v>245</v>
      </c>
      <c r="C200" s="24" t="s">
        <v>25</v>
      </c>
      <c r="D200" s="42">
        <f>D135*3</f>
        <v>3</v>
      </c>
      <c r="E200" s="2"/>
      <c r="F200" s="83"/>
      <c r="G200" s="2"/>
      <c r="H200" s="2"/>
      <c r="I200" s="36"/>
      <c r="J200" s="2"/>
      <c r="K200" s="2"/>
    </row>
    <row r="201" spans="1:11" ht="15">
      <c r="A201" s="26">
        <v>51</v>
      </c>
      <c r="B201" s="24" t="s">
        <v>32</v>
      </c>
      <c r="C201" s="24" t="s">
        <v>261</v>
      </c>
      <c r="D201" s="42">
        <f>D135*5</f>
        <v>5</v>
      </c>
      <c r="E201" s="2"/>
      <c r="F201" s="83"/>
      <c r="G201" s="2"/>
      <c r="H201" s="2"/>
      <c r="I201" s="36"/>
      <c r="J201" s="2"/>
      <c r="K201" s="2"/>
    </row>
    <row r="202" spans="1:11" ht="15">
      <c r="A202" s="26">
        <v>52</v>
      </c>
      <c r="B202" s="24" t="s">
        <v>246</v>
      </c>
      <c r="C202" s="24" t="s">
        <v>25</v>
      </c>
      <c r="D202" s="42">
        <f>D135*1</f>
        <v>1</v>
      </c>
      <c r="E202" s="2"/>
      <c r="F202" s="83"/>
      <c r="G202" s="2"/>
      <c r="H202" s="2"/>
      <c r="I202" s="36"/>
      <c r="J202" s="2"/>
      <c r="K202" s="2"/>
    </row>
    <row r="203" spans="1:11" ht="15">
      <c r="A203" s="26">
        <v>53</v>
      </c>
      <c r="B203" s="24" t="s">
        <v>247</v>
      </c>
      <c r="C203" s="24" t="s">
        <v>25</v>
      </c>
      <c r="D203" s="42">
        <f>D135*5</f>
        <v>5</v>
      </c>
      <c r="E203" s="2"/>
      <c r="F203" s="83"/>
      <c r="G203" s="2"/>
      <c r="H203" s="2"/>
      <c r="I203" s="36"/>
      <c r="J203" s="2"/>
      <c r="K203" s="2"/>
    </row>
    <row r="204" spans="1:11" ht="15">
      <c r="A204" s="26">
        <v>54</v>
      </c>
      <c r="B204" s="24" t="s">
        <v>248</v>
      </c>
      <c r="C204" s="24" t="s">
        <v>25</v>
      </c>
      <c r="D204" s="42">
        <f>D135*1</f>
        <v>1</v>
      </c>
      <c r="E204" s="2"/>
      <c r="F204" s="83"/>
      <c r="G204" s="2"/>
      <c r="H204" s="2"/>
      <c r="I204" s="36"/>
      <c r="J204" s="2"/>
      <c r="K204" s="2"/>
    </row>
    <row r="205" spans="1:11" ht="15">
      <c r="A205" s="26">
        <v>55</v>
      </c>
      <c r="B205" s="24" t="s">
        <v>249</v>
      </c>
      <c r="C205" s="24" t="s">
        <v>25</v>
      </c>
      <c r="D205" s="42">
        <f>SUM(D135+D136)*1</f>
        <v>2</v>
      </c>
      <c r="E205" s="2"/>
      <c r="F205" s="83"/>
      <c r="G205" s="2"/>
      <c r="H205" s="2"/>
      <c r="I205" s="36"/>
      <c r="J205" s="2"/>
      <c r="K205" s="2"/>
    </row>
    <row r="206" spans="1:11" ht="15">
      <c r="A206" s="26">
        <v>56</v>
      </c>
      <c r="B206" s="24" t="s">
        <v>53</v>
      </c>
      <c r="C206" s="24" t="s">
        <v>25</v>
      </c>
      <c r="D206" s="42">
        <f>SUM(D135+D136)*1</f>
        <v>2</v>
      </c>
      <c r="E206" s="2"/>
      <c r="F206" s="83"/>
      <c r="G206" s="2"/>
      <c r="H206" s="2"/>
      <c r="I206" s="36"/>
      <c r="J206" s="2"/>
      <c r="K206" s="2"/>
    </row>
    <row r="207" spans="1:11" ht="15">
      <c r="A207" s="26">
        <v>57</v>
      </c>
      <c r="B207" s="24" t="s">
        <v>250</v>
      </c>
      <c r="C207" s="24" t="s">
        <v>25</v>
      </c>
      <c r="D207" s="42">
        <f>D135*2</f>
        <v>2</v>
      </c>
      <c r="E207" s="2"/>
      <c r="F207" s="83"/>
      <c r="G207" s="2"/>
      <c r="H207" s="2"/>
      <c r="I207" s="36"/>
      <c r="J207" s="2"/>
      <c r="K207" s="2"/>
    </row>
    <row r="208" spans="1:11" ht="15">
      <c r="A208" s="26">
        <v>58</v>
      </c>
      <c r="B208" s="24" t="s">
        <v>251</v>
      </c>
      <c r="C208" s="24" t="s">
        <v>25</v>
      </c>
      <c r="D208" s="42">
        <f>D135*1</f>
        <v>1</v>
      </c>
      <c r="E208" s="2"/>
      <c r="F208" s="83"/>
      <c r="G208" s="2"/>
      <c r="H208" s="2"/>
      <c r="I208" s="36"/>
      <c r="J208" s="2"/>
      <c r="K208" s="2"/>
    </row>
    <row r="209" spans="1:11" ht="15">
      <c r="A209" s="26"/>
      <c r="B209" s="24" t="s">
        <v>252</v>
      </c>
      <c r="C209" s="24" t="s">
        <v>25</v>
      </c>
      <c r="D209" s="42">
        <f>D135*1</f>
        <v>1</v>
      </c>
      <c r="E209" s="2"/>
      <c r="F209" s="83"/>
      <c r="G209" s="2"/>
      <c r="H209" s="2"/>
      <c r="I209" s="36"/>
      <c r="J209" s="2"/>
      <c r="K209" s="2"/>
    </row>
    <row r="210" spans="1:11" ht="15">
      <c r="A210" s="26"/>
      <c r="B210" s="24" t="s">
        <v>253</v>
      </c>
      <c r="C210" s="24" t="s">
        <v>25</v>
      </c>
      <c r="D210" s="42">
        <f>D135*10</f>
        <v>10</v>
      </c>
      <c r="E210" s="2"/>
      <c r="F210" s="83"/>
      <c r="G210" s="2"/>
      <c r="H210" s="2"/>
      <c r="I210" s="36"/>
      <c r="J210" s="2"/>
      <c r="K210" s="2"/>
    </row>
    <row r="211" spans="1:11" ht="15">
      <c r="A211" s="26"/>
      <c r="B211" s="24" t="s">
        <v>254</v>
      </c>
      <c r="C211" s="24" t="s">
        <v>25</v>
      </c>
      <c r="D211" s="42">
        <f>D135*10</f>
        <v>10</v>
      </c>
      <c r="E211" s="2"/>
      <c r="F211" s="83"/>
      <c r="G211" s="2"/>
      <c r="H211" s="2"/>
      <c r="I211" s="36"/>
      <c r="J211" s="2"/>
      <c r="K211" s="2"/>
    </row>
    <row r="212" spans="1:11" ht="15">
      <c r="A212" s="26">
        <v>59</v>
      </c>
      <c r="B212" s="24" t="s">
        <v>255</v>
      </c>
      <c r="C212" s="24" t="s">
        <v>25</v>
      </c>
      <c r="D212" s="42">
        <f>SUM(D135+D136)*1</f>
        <v>2</v>
      </c>
      <c r="E212" s="2"/>
      <c r="F212" s="83"/>
      <c r="G212" s="2"/>
      <c r="H212" s="2"/>
      <c r="I212" s="36"/>
      <c r="J212" s="2"/>
      <c r="K212" s="2"/>
    </row>
    <row r="213" spans="1:11" ht="15">
      <c r="A213" s="26">
        <v>60</v>
      </c>
      <c r="B213" s="24" t="s">
        <v>256</v>
      </c>
      <c r="C213" s="24" t="s">
        <v>28</v>
      </c>
      <c r="D213" s="42">
        <f>SUM(D135+D136)*1</f>
        <v>2</v>
      </c>
      <c r="E213" s="2"/>
      <c r="F213" s="83"/>
      <c r="G213" s="2"/>
      <c r="H213" s="2"/>
      <c r="I213" s="36"/>
      <c r="J213" s="2"/>
      <c r="K213" s="2"/>
    </row>
    <row r="214" spans="1:11" ht="15">
      <c r="A214" s="26">
        <v>61</v>
      </c>
      <c r="B214" s="24" t="s">
        <v>257</v>
      </c>
      <c r="C214" s="24" t="s">
        <v>25</v>
      </c>
      <c r="D214" s="42">
        <f>SUM(D135+D136)*1</f>
        <v>2</v>
      </c>
      <c r="E214" s="2"/>
      <c r="F214" s="83"/>
      <c r="G214" s="2"/>
      <c r="H214" s="2"/>
      <c r="I214" s="36"/>
      <c r="J214" s="2"/>
      <c r="K214" s="2"/>
    </row>
    <row r="215" spans="1:11" ht="15">
      <c r="A215" s="26">
        <v>62</v>
      </c>
      <c r="B215" s="24" t="s">
        <v>37</v>
      </c>
      <c r="C215" s="24" t="s">
        <v>25</v>
      </c>
      <c r="D215" s="42">
        <f>D135*2</f>
        <v>2</v>
      </c>
      <c r="E215" s="2"/>
      <c r="F215" s="83"/>
      <c r="G215" s="2"/>
      <c r="H215" s="2"/>
      <c r="I215" s="36"/>
      <c r="J215" s="2"/>
      <c r="K215" s="2"/>
    </row>
    <row r="216" spans="1:11" ht="15">
      <c r="A216" s="26">
        <v>63</v>
      </c>
      <c r="B216" s="24" t="s">
        <v>99</v>
      </c>
      <c r="C216" s="24" t="s">
        <v>25</v>
      </c>
      <c r="D216" s="42">
        <f>D135*2</f>
        <v>2</v>
      </c>
      <c r="E216" s="2"/>
      <c r="F216" s="83"/>
      <c r="G216" s="2"/>
      <c r="H216" s="2"/>
      <c r="I216" s="36"/>
      <c r="J216" s="2"/>
      <c r="K216" s="2"/>
    </row>
    <row r="217" spans="1:11" ht="15">
      <c r="A217" s="26">
        <v>64</v>
      </c>
      <c r="B217" s="24" t="s">
        <v>258</v>
      </c>
      <c r="C217" s="24" t="s">
        <v>25</v>
      </c>
      <c r="D217" s="42">
        <f>D135*1</f>
        <v>1</v>
      </c>
      <c r="E217" s="2"/>
      <c r="F217" s="83"/>
      <c r="G217" s="2"/>
      <c r="H217" s="2"/>
      <c r="I217" s="36"/>
      <c r="J217" s="2"/>
      <c r="K217" s="2"/>
    </row>
    <row r="218" spans="1:11" ht="15">
      <c r="A218" s="26">
        <v>65</v>
      </c>
      <c r="B218" s="24" t="s">
        <v>366</v>
      </c>
      <c r="C218" s="24" t="s">
        <v>25</v>
      </c>
      <c r="D218" s="42">
        <f>D135*1</f>
        <v>1</v>
      </c>
      <c r="E218" s="2"/>
      <c r="F218" s="83"/>
      <c r="G218" s="2"/>
      <c r="H218" s="2"/>
      <c r="I218" s="36"/>
      <c r="J218" s="2"/>
      <c r="K218" s="2"/>
    </row>
    <row r="219" spans="1:11" ht="15">
      <c r="A219" s="26">
        <v>66</v>
      </c>
      <c r="B219" s="24" t="s">
        <v>259</v>
      </c>
      <c r="C219" s="24" t="s">
        <v>25</v>
      </c>
      <c r="D219" s="42">
        <f>D135*1</f>
        <v>1</v>
      </c>
      <c r="E219" s="2"/>
      <c r="F219" s="83"/>
      <c r="G219" s="2"/>
      <c r="H219" s="2"/>
      <c r="I219" s="36"/>
      <c r="J219" s="2"/>
      <c r="K219" s="2"/>
    </row>
    <row r="220" spans="1:11" ht="15">
      <c r="A220" s="26">
        <v>67</v>
      </c>
      <c r="B220" s="24" t="s">
        <v>70</v>
      </c>
      <c r="C220" s="24" t="s">
        <v>25</v>
      </c>
      <c r="D220" s="42">
        <f>D135*1</f>
        <v>1</v>
      </c>
      <c r="E220" s="2"/>
      <c r="F220" s="83"/>
      <c r="G220" s="2"/>
      <c r="H220" s="2"/>
      <c r="I220" s="36"/>
      <c r="J220" s="2"/>
      <c r="K220" s="2"/>
    </row>
    <row r="221" spans="1:11" ht="15">
      <c r="A221" s="26">
        <v>68</v>
      </c>
      <c r="B221" s="24" t="s">
        <v>260</v>
      </c>
      <c r="C221" s="24" t="s">
        <v>28</v>
      </c>
      <c r="D221" s="42">
        <f>D135*1</f>
        <v>1</v>
      </c>
      <c r="E221" s="2"/>
      <c r="F221" s="83"/>
      <c r="G221" s="2"/>
      <c r="H221" s="2"/>
      <c r="I221" s="36"/>
      <c r="J221" s="2"/>
      <c r="K221" s="2"/>
    </row>
    <row r="222" spans="1:11" ht="15" customHeight="1">
      <c r="A222" s="92">
        <v>69</v>
      </c>
      <c r="B222" s="55" t="s">
        <v>373</v>
      </c>
      <c r="C222" s="7" t="s">
        <v>25</v>
      </c>
      <c r="D222" s="47">
        <f>D136*2</f>
        <v>2</v>
      </c>
      <c r="E222" s="2"/>
      <c r="F222" s="83"/>
      <c r="G222" s="2"/>
      <c r="H222" s="2"/>
      <c r="I222" s="36"/>
      <c r="J222" s="2"/>
      <c r="K222" s="2"/>
    </row>
    <row r="223" spans="1:11" ht="15">
      <c r="A223" s="91">
        <v>70</v>
      </c>
      <c r="B223" s="55" t="s">
        <v>367</v>
      </c>
      <c r="C223" s="7" t="s">
        <v>25</v>
      </c>
      <c r="D223" s="47">
        <f>D136*2</f>
        <v>2</v>
      </c>
      <c r="E223" s="2"/>
      <c r="F223" s="83"/>
      <c r="G223" s="2"/>
      <c r="H223" s="2"/>
      <c r="I223" s="36"/>
      <c r="J223" s="2"/>
      <c r="K223" s="2"/>
    </row>
    <row r="224" spans="1:11" ht="15">
      <c r="A224" s="91">
        <v>71</v>
      </c>
      <c r="B224" s="55" t="s">
        <v>368</v>
      </c>
      <c r="C224" s="7" t="s">
        <v>25</v>
      </c>
      <c r="D224" s="47">
        <f>D136*2</f>
        <v>2</v>
      </c>
      <c r="E224" s="2"/>
      <c r="F224" s="83"/>
      <c r="G224" s="2"/>
      <c r="H224" s="2"/>
      <c r="I224" s="36"/>
      <c r="J224" s="2"/>
      <c r="K224" s="2"/>
    </row>
    <row r="225" spans="1:11" ht="15">
      <c r="A225" s="91">
        <v>72</v>
      </c>
      <c r="B225" s="55" t="s">
        <v>369</v>
      </c>
      <c r="C225" s="7" t="s">
        <v>25</v>
      </c>
      <c r="D225" s="47">
        <f>D136*1</f>
        <v>1</v>
      </c>
      <c r="E225" s="2"/>
      <c r="F225" s="83"/>
      <c r="G225" s="2"/>
      <c r="H225" s="2"/>
      <c r="I225" s="36"/>
      <c r="J225" s="2"/>
      <c r="K225" s="2"/>
    </row>
    <row r="226" spans="1:11" ht="15">
      <c r="A226" s="91">
        <v>73</v>
      </c>
      <c r="B226" s="55" t="s">
        <v>370</v>
      </c>
      <c r="C226" s="7" t="s">
        <v>25</v>
      </c>
      <c r="D226" s="47">
        <f>D136*1</f>
        <v>1</v>
      </c>
      <c r="E226" s="2"/>
      <c r="F226" s="83"/>
      <c r="G226" s="2"/>
      <c r="H226" s="2"/>
      <c r="I226" s="36"/>
      <c r="J226" s="2"/>
      <c r="K226" s="2"/>
    </row>
    <row r="227" spans="1:11" ht="15">
      <c r="A227" s="91">
        <v>74</v>
      </c>
      <c r="B227" s="55" t="s">
        <v>371</v>
      </c>
      <c r="C227" s="7" t="s">
        <v>25</v>
      </c>
      <c r="D227" s="47">
        <f>D136*1</f>
        <v>1</v>
      </c>
      <c r="E227" s="2"/>
      <c r="F227" s="83"/>
      <c r="G227" s="2"/>
      <c r="H227" s="2"/>
      <c r="I227" s="36"/>
      <c r="J227" s="2"/>
      <c r="K227" s="2"/>
    </row>
    <row r="228" spans="1:11" ht="15">
      <c r="A228" s="91">
        <v>75</v>
      </c>
      <c r="B228" s="55" t="s">
        <v>372</v>
      </c>
      <c r="C228" s="7" t="s">
        <v>25</v>
      </c>
      <c r="D228" s="47">
        <f>D136*1</f>
        <v>1</v>
      </c>
      <c r="E228" s="2"/>
      <c r="F228" s="83"/>
      <c r="G228" s="2"/>
      <c r="H228" s="2"/>
      <c r="I228" s="36"/>
      <c r="J228" s="2"/>
      <c r="K228" s="2"/>
    </row>
    <row r="229" spans="1:11" ht="15">
      <c r="A229" s="93"/>
      <c r="B229" s="94"/>
      <c r="C229" s="95"/>
      <c r="D229" s="96"/>
      <c r="E229" s="19"/>
      <c r="F229" s="96"/>
      <c r="G229" s="19"/>
      <c r="H229" s="19"/>
      <c r="I229" s="96"/>
      <c r="J229" s="19"/>
      <c r="K229" s="19"/>
    </row>
    <row r="230" spans="1:11" ht="18.75">
      <c r="A230" s="19"/>
      <c r="B230" s="68" t="s">
        <v>281</v>
      </c>
      <c r="C230" s="69"/>
      <c r="D230" s="69"/>
      <c r="E230" s="69"/>
      <c r="F230" s="69"/>
      <c r="G230" s="69"/>
      <c r="H230" s="69"/>
      <c r="I230" s="69"/>
      <c r="J230" s="69"/>
      <c r="K230" s="69"/>
    </row>
    <row r="231" spans="1:11" ht="12.75">
      <c r="A231" s="19"/>
      <c r="B231" s="70" t="s">
        <v>283</v>
      </c>
      <c r="C231" s="70"/>
      <c r="D231" s="70"/>
      <c r="E231" s="70"/>
      <c r="F231" s="70"/>
      <c r="G231" s="70"/>
      <c r="H231" s="70"/>
      <c r="I231" s="70"/>
      <c r="J231" s="19"/>
      <c r="K231" s="19"/>
    </row>
    <row r="232" spans="1:11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2.75">
      <c r="A233" s="19"/>
      <c r="B233" s="30" t="s">
        <v>262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</sheetData>
  <mergeCells count="22">
    <mergeCell ref="B230:K230"/>
    <mergeCell ref="B231:I231"/>
    <mergeCell ref="B14:B16"/>
    <mergeCell ref="D14:D16"/>
    <mergeCell ref="B13:K13"/>
    <mergeCell ref="F7:K7"/>
    <mergeCell ref="B11:K11"/>
    <mergeCell ref="B12:K12"/>
    <mergeCell ref="F6:K6"/>
    <mergeCell ref="F8:K8"/>
    <mergeCell ref="A14:A16"/>
    <mergeCell ref="F15:H15"/>
    <mergeCell ref="I15:K15"/>
    <mergeCell ref="I14:K14"/>
    <mergeCell ref="C14:C16"/>
    <mergeCell ref="E14:E16"/>
    <mergeCell ref="F14:H14"/>
    <mergeCell ref="F9:K9"/>
    <mergeCell ref="F1:K1"/>
    <mergeCell ref="F2:K2"/>
    <mergeCell ref="F3:K3"/>
    <mergeCell ref="F5:K5"/>
  </mergeCells>
  <printOptions/>
  <pageMargins left="0.5905511811023623" right="0.5905511811023623" top="0.5905511811023623" bottom="0.5905511811023623" header="0.31496062992125984" footer="0.5118110236220472"/>
  <pageSetup horizontalDpi="600" verticalDpi="600" orientation="landscape" paperSize="9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Q13" sqref="Q13"/>
    </sheetView>
  </sheetViews>
  <sheetFormatPr defaultColWidth="9.00390625" defaultRowHeight="12.75"/>
  <sheetData>
    <row r="1" spans="1:14" ht="15.75">
      <c r="A1" s="87" t="s">
        <v>347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9" ht="15.75">
      <c r="A2" s="73"/>
      <c r="B2" s="73"/>
      <c r="C2" s="73"/>
      <c r="D2" s="73"/>
      <c r="E2" s="73"/>
      <c r="F2" s="73"/>
      <c r="G2" s="73"/>
      <c r="H2" s="73"/>
      <c r="I2" s="73"/>
    </row>
    <row r="3" spans="1:14" ht="15.75">
      <c r="A3" s="78" t="s">
        <v>333</v>
      </c>
      <c r="B3" s="86" t="s">
        <v>348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5.75">
      <c r="A4" s="78"/>
      <c r="B4" s="77" t="s">
        <v>354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5.75">
      <c r="A5" s="78"/>
      <c r="B5" s="77" t="s">
        <v>361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5.75">
      <c r="A6" s="78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5.75">
      <c r="A7" s="78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0" ht="15.75">
      <c r="A8" s="74"/>
      <c r="B8" s="74" t="s">
        <v>326</v>
      </c>
      <c r="C8" s="74"/>
      <c r="D8" s="74"/>
      <c r="E8" s="74"/>
      <c r="F8" s="74"/>
      <c r="G8" s="74"/>
      <c r="H8" s="74"/>
      <c r="I8" s="74"/>
      <c r="J8" s="75"/>
    </row>
    <row r="9" spans="1:14" ht="15.75">
      <c r="A9" s="74" t="s">
        <v>322</v>
      </c>
      <c r="B9" s="86" t="s">
        <v>349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5.75">
      <c r="A10" s="74" t="s">
        <v>323</v>
      </c>
      <c r="B10" s="86" t="s">
        <v>351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15.75">
      <c r="A11" s="74" t="s">
        <v>324</v>
      </c>
      <c r="B11" s="86" t="s">
        <v>352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</row>
    <row r="12" spans="1:14" ht="15.75">
      <c r="A12" s="74" t="s">
        <v>325</v>
      </c>
      <c r="B12" s="86" t="s">
        <v>335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ht="15.75">
      <c r="A13" s="74" t="s">
        <v>328</v>
      </c>
      <c r="B13" s="86" t="s">
        <v>353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 ht="15.75">
      <c r="A14" s="74" t="s">
        <v>329</v>
      </c>
      <c r="B14" s="86" t="s">
        <v>330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ht="15.75">
      <c r="A15" s="74" t="s">
        <v>350</v>
      </c>
      <c r="B15" s="86" t="s">
        <v>331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ht="15.75">
      <c r="A16" s="74" t="s">
        <v>355</v>
      </c>
      <c r="B16" s="86" t="s">
        <v>332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9" ht="15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5.75">
      <c r="A18" s="72"/>
      <c r="B18" s="72"/>
      <c r="C18" s="72"/>
      <c r="D18" s="72"/>
      <c r="E18" s="72"/>
      <c r="F18" s="72"/>
      <c r="G18" s="72"/>
      <c r="H18" s="72"/>
      <c r="I18" s="72"/>
    </row>
    <row r="19" spans="1:10" ht="15.75">
      <c r="A19" s="74"/>
      <c r="B19" s="74" t="s">
        <v>336</v>
      </c>
      <c r="C19" s="74"/>
      <c r="D19" s="74"/>
      <c r="E19" s="74"/>
      <c r="F19" s="74"/>
      <c r="G19" s="74"/>
      <c r="H19" s="74"/>
      <c r="I19" s="74"/>
      <c r="J19" s="75"/>
    </row>
    <row r="20" spans="1:14" ht="15.75">
      <c r="A20" s="74" t="s">
        <v>337</v>
      </c>
      <c r="B20" s="86" t="s">
        <v>358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5.75">
      <c r="A21" s="74" t="s">
        <v>338</v>
      </c>
      <c r="B21" s="86" t="s">
        <v>359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ht="15.75">
      <c r="A22" s="74" t="s">
        <v>339</v>
      </c>
      <c r="B22" s="86" t="s">
        <v>360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</row>
    <row r="23" spans="1:14" ht="15.75">
      <c r="A23" s="74" t="s">
        <v>340</v>
      </c>
      <c r="B23" s="86" t="s">
        <v>335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ht="15.75">
      <c r="A24" s="74" t="s">
        <v>341</v>
      </c>
      <c r="B24" s="86" t="s">
        <v>353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ht="15.75">
      <c r="A25" s="74" t="s">
        <v>342</v>
      </c>
      <c r="B25" s="86" t="s">
        <v>330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</row>
    <row r="26" spans="1:14" ht="15.75">
      <c r="A26" s="74" t="s">
        <v>356</v>
      </c>
      <c r="B26" s="86" t="s">
        <v>331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ht="15.75">
      <c r="A27" s="74" t="s">
        <v>357</v>
      </c>
      <c r="B27" s="86" t="s">
        <v>332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9" ht="15.75">
      <c r="A28" s="72"/>
      <c r="B28" s="72"/>
      <c r="C28" s="72"/>
      <c r="D28" s="72"/>
      <c r="E28" s="72"/>
      <c r="F28" s="72"/>
      <c r="G28" s="72"/>
      <c r="H28" s="72"/>
      <c r="I28" s="72"/>
    </row>
    <row r="29" spans="1:9" ht="15.75">
      <c r="A29" s="72"/>
      <c r="B29" s="72"/>
      <c r="C29" s="72"/>
      <c r="D29" s="72"/>
      <c r="E29" s="72"/>
      <c r="F29" s="72"/>
      <c r="G29" s="72"/>
      <c r="H29" s="72"/>
      <c r="I29" s="72"/>
    </row>
    <row r="30" spans="1:9" ht="15.75">
      <c r="A30" s="72"/>
      <c r="B30" s="72"/>
      <c r="C30" s="72"/>
      <c r="D30" s="72"/>
      <c r="E30" s="72"/>
      <c r="F30" s="72"/>
      <c r="G30" s="72"/>
      <c r="H30" s="72"/>
      <c r="I30" s="72"/>
    </row>
    <row r="31" spans="1:9" ht="15.75">
      <c r="A31" s="72"/>
      <c r="B31" s="72"/>
      <c r="C31" s="72"/>
      <c r="D31" s="72"/>
      <c r="E31" s="72"/>
      <c r="F31" s="72"/>
      <c r="G31" s="72"/>
      <c r="H31" s="72"/>
      <c r="I31" s="72"/>
    </row>
    <row r="32" spans="1:9" ht="15.75">
      <c r="A32" s="72"/>
      <c r="B32" s="72"/>
      <c r="C32" s="72"/>
      <c r="D32" s="72"/>
      <c r="E32" s="72"/>
      <c r="F32" s="72"/>
      <c r="G32" s="72"/>
      <c r="H32" s="72"/>
      <c r="I32" s="72"/>
    </row>
    <row r="33" spans="1:9" ht="15.75">
      <c r="A33" s="72"/>
      <c r="B33" s="72"/>
      <c r="C33" s="72"/>
      <c r="D33" s="72"/>
      <c r="E33" s="72"/>
      <c r="F33" s="72"/>
      <c r="G33" s="72"/>
      <c r="H33" s="72"/>
      <c r="I33" s="72"/>
    </row>
  </sheetData>
  <mergeCells count="20">
    <mergeCell ref="B26:N26"/>
    <mergeCell ref="B11:N11"/>
    <mergeCell ref="B27:N27"/>
    <mergeCell ref="B5:N5"/>
    <mergeCell ref="B22:N22"/>
    <mergeCell ref="B23:N23"/>
    <mergeCell ref="B24:N24"/>
    <mergeCell ref="B25:N25"/>
    <mergeCell ref="B15:N15"/>
    <mergeCell ref="B16:N16"/>
    <mergeCell ref="B20:N20"/>
    <mergeCell ref="B21:N21"/>
    <mergeCell ref="B10:N10"/>
    <mergeCell ref="B12:N12"/>
    <mergeCell ref="B13:N13"/>
    <mergeCell ref="B14:N14"/>
    <mergeCell ref="A1:N1"/>
    <mergeCell ref="B3:N3"/>
    <mergeCell ref="B4:N4"/>
    <mergeCell ref="B9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3"/>
  <sheetViews>
    <sheetView zoomScaleSheetLayoutView="100" workbookViewId="0" topLeftCell="A115">
      <selection activeCell="B199" sqref="B199:K199"/>
    </sheetView>
  </sheetViews>
  <sheetFormatPr defaultColWidth="9.00390625" defaultRowHeight="12.75"/>
  <cols>
    <col min="1" max="1" width="4.375" style="0" customWidth="1"/>
    <col min="2" max="2" width="68.625" style="0" customWidth="1"/>
    <col min="3" max="3" width="4.625" style="0" customWidth="1"/>
    <col min="4" max="11" width="6.375" style="0" customWidth="1"/>
  </cols>
  <sheetData>
    <row r="1" spans="6:11" ht="15">
      <c r="F1" s="57" t="s">
        <v>187</v>
      </c>
      <c r="G1" s="57"/>
      <c r="H1" s="57"/>
      <c r="I1" s="57"/>
      <c r="J1" s="57"/>
      <c r="K1" s="57"/>
    </row>
    <row r="2" spans="6:11" ht="30.75" customHeight="1">
      <c r="F2" s="58" t="s">
        <v>285</v>
      </c>
      <c r="G2" s="58"/>
      <c r="H2" s="58"/>
      <c r="I2" s="58"/>
      <c r="J2" s="58"/>
      <c r="K2" s="58"/>
    </row>
    <row r="3" spans="6:11" ht="15">
      <c r="F3" s="57" t="s">
        <v>320</v>
      </c>
      <c r="G3" s="57"/>
      <c r="H3" s="57"/>
      <c r="I3" s="57"/>
      <c r="J3" s="57"/>
      <c r="K3" s="57"/>
    </row>
    <row r="5" spans="6:11" ht="20.25">
      <c r="F5" s="59" t="s">
        <v>131</v>
      </c>
      <c r="G5" s="59"/>
      <c r="H5" s="59"/>
      <c r="I5" s="59"/>
      <c r="J5" s="59"/>
      <c r="K5" s="59"/>
    </row>
    <row r="6" spans="6:11" ht="15">
      <c r="F6" s="57" t="s">
        <v>117</v>
      </c>
      <c r="G6" s="57"/>
      <c r="H6" s="57"/>
      <c r="I6" s="57"/>
      <c r="J6" s="57"/>
      <c r="K6" s="57"/>
    </row>
    <row r="7" spans="6:11" ht="14.25">
      <c r="F7" s="60" t="s">
        <v>118</v>
      </c>
      <c r="G7" s="60"/>
      <c r="H7" s="60"/>
      <c r="I7" s="60"/>
      <c r="J7" s="60"/>
      <c r="K7" s="60"/>
    </row>
    <row r="8" spans="6:11" ht="14.25">
      <c r="F8" s="60" t="s">
        <v>119</v>
      </c>
      <c r="G8" s="60"/>
      <c r="H8" s="60"/>
      <c r="I8" s="60"/>
      <c r="J8" s="60"/>
      <c r="K8" s="60"/>
    </row>
    <row r="9" spans="6:11" ht="14.25">
      <c r="F9" s="60" t="s">
        <v>282</v>
      </c>
      <c r="G9" s="60"/>
      <c r="H9" s="60"/>
      <c r="I9" s="60"/>
      <c r="J9" s="60"/>
      <c r="K9" s="60"/>
    </row>
    <row r="11" spans="2:11" ht="20.25">
      <c r="B11" s="66" t="s">
        <v>116</v>
      </c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20.25" customHeight="1">
      <c r="B12" s="67" t="s">
        <v>278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8.75">
      <c r="A13" s="18"/>
      <c r="B13" s="65" t="s">
        <v>279</v>
      </c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2.75" customHeight="1">
      <c r="A14" s="61" t="s">
        <v>110</v>
      </c>
      <c r="B14" s="61" t="s">
        <v>280</v>
      </c>
      <c r="C14" s="63" t="s">
        <v>24</v>
      </c>
      <c r="D14" s="64" t="s">
        <v>0</v>
      </c>
      <c r="E14" s="64" t="s">
        <v>1</v>
      </c>
      <c r="F14" s="62" t="s">
        <v>2</v>
      </c>
      <c r="G14" s="62"/>
      <c r="H14" s="62"/>
      <c r="I14" s="62" t="s">
        <v>2</v>
      </c>
      <c r="J14" s="62"/>
      <c r="K14" s="62"/>
    </row>
    <row r="15" spans="1:11" ht="12.75">
      <c r="A15" s="61"/>
      <c r="B15" s="61"/>
      <c r="C15" s="63"/>
      <c r="D15" s="64"/>
      <c r="E15" s="64"/>
      <c r="F15" s="62" t="s">
        <v>3</v>
      </c>
      <c r="G15" s="62"/>
      <c r="H15" s="62"/>
      <c r="I15" s="62" t="s">
        <v>3</v>
      </c>
      <c r="J15" s="62"/>
      <c r="K15" s="62"/>
    </row>
    <row r="16" spans="1:11" ht="139.5">
      <c r="A16" s="61"/>
      <c r="B16" s="61"/>
      <c r="C16" s="63"/>
      <c r="D16" s="64"/>
      <c r="E16" s="64"/>
      <c r="F16" s="3" t="s">
        <v>108</v>
      </c>
      <c r="G16" s="3" t="s">
        <v>23</v>
      </c>
      <c r="H16" s="4" t="s">
        <v>109</v>
      </c>
      <c r="I16" s="3" t="s">
        <v>277</v>
      </c>
      <c r="J16" s="3" t="s">
        <v>23</v>
      </c>
      <c r="K16" s="4" t="s">
        <v>109</v>
      </c>
    </row>
    <row r="17" spans="1:11" ht="12.75">
      <c r="A17" s="13">
        <v>1</v>
      </c>
      <c r="B17" s="9">
        <v>2</v>
      </c>
      <c r="C17" s="9">
        <v>3</v>
      </c>
      <c r="D17" s="1">
        <v>4</v>
      </c>
      <c r="E17" s="1">
        <v>5</v>
      </c>
      <c r="F17" s="1">
        <v>6</v>
      </c>
      <c r="G17" s="1">
        <v>7</v>
      </c>
      <c r="H17" s="14">
        <v>8</v>
      </c>
      <c r="I17" s="1">
        <v>9</v>
      </c>
      <c r="J17" s="1">
        <v>10</v>
      </c>
      <c r="K17" s="14">
        <v>11</v>
      </c>
    </row>
    <row r="18" spans="1:11" ht="12.75">
      <c r="A18" s="13"/>
      <c r="B18" s="11" t="s">
        <v>284</v>
      </c>
      <c r="C18" s="9"/>
      <c r="D18" s="1"/>
      <c r="E18" s="1"/>
      <c r="F18" s="1"/>
      <c r="G18" s="1"/>
      <c r="H18" s="14"/>
      <c r="I18" s="1"/>
      <c r="J18" s="1"/>
      <c r="K18" s="14"/>
    </row>
    <row r="19" spans="1:11" ht="14.25">
      <c r="A19" s="13"/>
      <c r="B19" s="17" t="s">
        <v>186</v>
      </c>
      <c r="C19" s="9"/>
      <c r="D19" s="2"/>
      <c r="E19" s="2"/>
      <c r="F19" s="2"/>
      <c r="G19" s="2"/>
      <c r="H19" s="2"/>
      <c r="I19" s="2"/>
      <c r="J19" s="2"/>
      <c r="K19" s="2"/>
    </row>
    <row r="20" spans="1:11" ht="15">
      <c r="A20" s="13">
        <v>1</v>
      </c>
      <c r="B20" s="34" t="s">
        <v>113</v>
      </c>
      <c r="C20" s="35" t="s">
        <v>25</v>
      </c>
      <c r="D20" s="46">
        <v>1</v>
      </c>
      <c r="E20" s="36"/>
      <c r="F20" s="36"/>
      <c r="G20" s="36"/>
      <c r="H20" s="36"/>
      <c r="I20" s="36"/>
      <c r="J20" s="36"/>
      <c r="K20" s="36"/>
    </row>
    <row r="21" spans="1:11" ht="15">
      <c r="A21" s="13">
        <v>2</v>
      </c>
      <c r="B21" s="37" t="s">
        <v>114</v>
      </c>
      <c r="C21" s="38" t="s">
        <v>25</v>
      </c>
      <c r="D21" s="32">
        <v>1</v>
      </c>
      <c r="E21" s="39"/>
      <c r="F21" s="39"/>
      <c r="G21" s="39"/>
      <c r="H21" s="39"/>
      <c r="I21" s="39"/>
      <c r="J21" s="39"/>
      <c r="K21" s="39"/>
    </row>
    <row r="22" spans="1:11" ht="15">
      <c r="A22" s="13">
        <v>3</v>
      </c>
      <c r="B22" s="40" t="s">
        <v>115</v>
      </c>
      <c r="C22" s="41" t="s">
        <v>25</v>
      </c>
      <c r="D22" s="47">
        <v>1</v>
      </c>
      <c r="E22" s="42"/>
      <c r="F22" s="42"/>
      <c r="G22" s="42"/>
      <c r="H22" s="42"/>
      <c r="I22" s="42"/>
      <c r="J22" s="42"/>
      <c r="K22" s="42"/>
    </row>
    <row r="23" spans="1:11" ht="14.25">
      <c r="A23" s="5"/>
      <c r="B23" s="6" t="s">
        <v>123</v>
      </c>
      <c r="C23" s="6"/>
      <c r="D23" s="48"/>
      <c r="E23" s="2"/>
      <c r="F23" s="2"/>
      <c r="G23" s="2"/>
      <c r="H23" s="2"/>
      <c r="I23" s="2"/>
      <c r="J23" s="2"/>
      <c r="K23" s="2"/>
    </row>
    <row r="24" spans="1:11" ht="15">
      <c r="A24" s="5">
        <v>1</v>
      </c>
      <c r="B24" s="7" t="s">
        <v>29</v>
      </c>
      <c r="C24" s="7" t="s">
        <v>28</v>
      </c>
      <c r="D24" s="49">
        <f>SUM(D20+D21)*1</f>
        <v>2</v>
      </c>
      <c r="E24" s="10"/>
      <c r="F24" s="10"/>
      <c r="G24" s="10"/>
      <c r="H24" s="10"/>
      <c r="I24" s="10"/>
      <c r="J24" s="10"/>
      <c r="K24" s="10"/>
    </row>
    <row r="25" spans="1:11" ht="15">
      <c r="A25" s="5">
        <v>2</v>
      </c>
      <c r="B25" s="7" t="s">
        <v>30</v>
      </c>
      <c r="C25" s="7" t="s">
        <v>28</v>
      </c>
      <c r="D25" s="48">
        <f>SUM(D20+D21)*2</f>
        <v>4</v>
      </c>
      <c r="E25" s="2"/>
      <c r="F25" s="2"/>
      <c r="G25" s="2"/>
      <c r="H25" s="2"/>
      <c r="I25" s="2"/>
      <c r="J25" s="2"/>
      <c r="K25" s="2"/>
    </row>
    <row r="26" spans="1:11" ht="15">
      <c r="A26" s="5">
        <v>3</v>
      </c>
      <c r="B26" s="43" t="s">
        <v>287</v>
      </c>
      <c r="C26" s="43" t="s">
        <v>28</v>
      </c>
      <c r="D26" s="50">
        <f>D22*2</f>
        <v>2</v>
      </c>
      <c r="E26" s="44"/>
      <c r="F26" s="44"/>
      <c r="G26" s="44"/>
      <c r="H26" s="44"/>
      <c r="I26" s="44"/>
      <c r="J26" s="44"/>
      <c r="K26" s="44"/>
    </row>
    <row r="27" spans="1:11" ht="15">
      <c r="A27" s="5"/>
      <c r="B27" s="6" t="s">
        <v>124</v>
      </c>
      <c r="C27" s="7"/>
      <c r="D27" s="48"/>
      <c r="E27" s="2"/>
      <c r="F27" s="2"/>
      <c r="G27" s="2"/>
      <c r="H27" s="2"/>
      <c r="I27" s="2"/>
      <c r="J27" s="2"/>
      <c r="K27" s="2"/>
    </row>
    <row r="28" spans="1:11" ht="15">
      <c r="A28" s="5">
        <v>1</v>
      </c>
      <c r="B28" s="7" t="s">
        <v>132</v>
      </c>
      <c r="C28" s="12" t="s">
        <v>25</v>
      </c>
      <c r="D28" s="49">
        <f>SUM(D20+D21+D22)*1</f>
        <v>3</v>
      </c>
      <c r="E28" s="2"/>
      <c r="F28" s="2"/>
      <c r="G28" s="2"/>
      <c r="H28" s="2"/>
      <c r="I28" s="2"/>
      <c r="J28" s="2"/>
      <c r="K28" s="2"/>
    </row>
    <row r="29" spans="1:11" ht="15">
      <c r="A29" s="5">
        <v>2</v>
      </c>
      <c r="B29" s="7" t="s">
        <v>36</v>
      </c>
      <c r="C29" s="12" t="s">
        <v>25</v>
      </c>
      <c r="D29" s="49">
        <f>SUM(D20+D21+D22)*1</f>
        <v>3</v>
      </c>
      <c r="E29" s="2"/>
      <c r="F29" s="2"/>
      <c r="G29" s="2"/>
      <c r="H29" s="2"/>
      <c r="I29" s="2"/>
      <c r="J29" s="2"/>
      <c r="K29" s="2"/>
    </row>
    <row r="30" spans="1:11" ht="15">
      <c r="A30" s="5">
        <v>3</v>
      </c>
      <c r="B30" s="7" t="s">
        <v>37</v>
      </c>
      <c r="C30" s="12" t="s">
        <v>25</v>
      </c>
      <c r="D30" s="48">
        <f>SUM(D20+D21+D22)*2</f>
        <v>6</v>
      </c>
      <c r="E30" s="2"/>
      <c r="F30" s="2"/>
      <c r="G30" s="2"/>
      <c r="H30" s="2"/>
      <c r="I30" s="2"/>
      <c r="J30" s="2"/>
      <c r="K30" s="2"/>
    </row>
    <row r="31" spans="1:11" ht="15">
      <c r="A31" s="5">
        <v>4</v>
      </c>
      <c r="B31" s="7" t="s">
        <v>38</v>
      </c>
      <c r="C31" s="12" t="s">
        <v>25</v>
      </c>
      <c r="D31" s="48">
        <f>SUM(D20+D21+D22)*2</f>
        <v>6</v>
      </c>
      <c r="E31" s="2"/>
      <c r="F31" s="2"/>
      <c r="G31" s="2"/>
      <c r="H31" s="2"/>
      <c r="I31" s="2"/>
      <c r="J31" s="2"/>
      <c r="K31" s="2"/>
    </row>
    <row r="32" spans="1:11" ht="15">
      <c r="A32" s="5">
        <v>5</v>
      </c>
      <c r="B32" s="7" t="s">
        <v>35</v>
      </c>
      <c r="C32" s="12" t="s">
        <v>25</v>
      </c>
      <c r="D32" s="49">
        <f>SUM(D20+D21+D22)*1</f>
        <v>3</v>
      </c>
      <c r="E32" s="2"/>
      <c r="F32" s="2"/>
      <c r="G32" s="2"/>
      <c r="H32" s="2"/>
      <c r="I32" s="2"/>
      <c r="J32" s="2"/>
      <c r="K32" s="2"/>
    </row>
    <row r="33" spans="1:11" ht="15">
      <c r="A33" s="5"/>
      <c r="B33" s="6" t="s">
        <v>125</v>
      </c>
      <c r="C33" s="12"/>
      <c r="D33" s="2"/>
      <c r="E33" s="2"/>
      <c r="F33" s="2"/>
      <c r="G33" s="2"/>
      <c r="H33" s="2"/>
      <c r="I33" s="2"/>
      <c r="J33" s="2"/>
      <c r="K33" s="2"/>
    </row>
    <row r="34" spans="1:11" ht="15">
      <c r="A34" s="5">
        <v>1</v>
      </c>
      <c r="B34" s="7" t="s">
        <v>141</v>
      </c>
      <c r="C34" s="12" t="s">
        <v>25</v>
      </c>
      <c r="D34" s="49">
        <f>SUM(D20+D21)*2</f>
        <v>4</v>
      </c>
      <c r="E34" s="2"/>
      <c r="F34" s="2"/>
      <c r="G34" s="2"/>
      <c r="H34" s="2"/>
      <c r="I34" s="2"/>
      <c r="J34" s="2"/>
      <c r="K34" s="2"/>
    </row>
    <row r="35" spans="1:11" ht="15">
      <c r="A35" s="5">
        <v>2</v>
      </c>
      <c r="B35" s="43" t="s">
        <v>142</v>
      </c>
      <c r="C35" s="45" t="s">
        <v>25</v>
      </c>
      <c r="D35" s="50">
        <f>D20*2</f>
        <v>2</v>
      </c>
      <c r="E35" s="44"/>
      <c r="F35" s="44"/>
      <c r="G35" s="44"/>
      <c r="H35" s="44"/>
      <c r="I35" s="44"/>
      <c r="J35" s="44"/>
      <c r="K35" s="44"/>
    </row>
    <row r="36" spans="1:11" ht="15">
      <c r="A36" s="5">
        <v>3</v>
      </c>
      <c r="B36" s="20" t="s">
        <v>143</v>
      </c>
      <c r="C36" s="12" t="s">
        <v>25</v>
      </c>
      <c r="D36" s="48">
        <f>(D20+D21)*1</f>
        <v>2</v>
      </c>
      <c r="E36" s="2"/>
      <c r="F36" s="2"/>
      <c r="G36" s="2"/>
      <c r="H36" s="2"/>
      <c r="I36" s="2"/>
      <c r="J36" s="2"/>
      <c r="K36" s="2"/>
    </row>
    <row r="37" spans="1:11" ht="15">
      <c r="A37" s="5">
        <v>4</v>
      </c>
      <c r="B37" s="20" t="s">
        <v>144</v>
      </c>
      <c r="C37" s="12" t="s">
        <v>25</v>
      </c>
      <c r="D37" s="48">
        <f>D20*2</f>
        <v>2</v>
      </c>
      <c r="E37" s="2"/>
      <c r="F37" s="2"/>
      <c r="G37" s="2"/>
      <c r="H37" s="2"/>
      <c r="I37" s="2"/>
      <c r="J37" s="2"/>
      <c r="K37" s="2"/>
    </row>
    <row r="38" spans="1:11" ht="15">
      <c r="A38" s="5"/>
      <c r="B38" s="8" t="s">
        <v>43</v>
      </c>
      <c r="C38" s="12"/>
      <c r="D38" s="2"/>
      <c r="E38" s="2"/>
      <c r="F38" s="2"/>
      <c r="G38" s="2"/>
      <c r="H38" s="2"/>
      <c r="I38" s="2"/>
      <c r="J38" s="2"/>
      <c r="K38" s="2"/>
    </row>
    <row r="39" spans="1:11" ht="15">
      <c r="A39" s="5">
        <v>5</v>
      </c>
      <c r="B39" s="43" t="s">
        <v>4</v>
      </c>
      <c r="C39" s="45" t="s">
        <v>25</v>
      </c>
      <c r="D39" s="50">
        <f>D21*2</f>
        <v>2</v>
      </c>
      <c r="E39" s="44"/>
      <c r="F39" s="44"/>
      <c r="G39" s="44"/>
      <c r="H39" s="44"/>
      <c r="I39" s="44"/>
      <c r="J39" s="44"/>
      <c r="K39" s="44"/>
    </row>
    <row r="40" spans="1:11" ht="15">
      <c r="A40" s="5">
        <v>6</v>
      </c>
      <c r="B40" s="7" t="s">
        <v>6</v>
      </c>
      <c r="C40" s="12" t="s">
        <v>25</v>
      </c>
      <c r="D40" s="48">
        <f>(D21*2)+(D22*4)</f>
        <v>6</v>
      </c>
      <c r="E40" s="2"/>
      <c r="F40" s="2"/>
      <c r="G40" s="2"/>
      <c r="H40" s="2"/>
      <c r="I40" s="2"/>
      <c r="J40" s="2"/>
      <c r="K40" s="2"/>
    </row>
    <row r="41" spans="1:11" ht="15">
      <c r="A41" s="5">
        <v>7</v>
      </c>
      <c r="B41" s="7" t="s">
        <v>145</v>
      </c>
      <c r="C41" s="12" t="s">
        <v>25</v>
      </c>
      <c r="D41" s="48">
        <f>D22*1</f>
        <v>1</v>
      </c>
      <c r="E41" s="2"/>
      <c r="F41" s="2"/>
      <c r="G41" s="2"/>
      <c r="H41" s="2"/>
      <c r="I41" s="2"/>
      <c r="J41" s="2"/>
      <c r="K41" s="2"/>
    </row>
    <row r="42" spans="1:11" ht="15">
      <c r="A42" s="5">
        <v>8</v>
      </c>
      <c r="B42" s="7" t="s">
        <v>146</v>
      </c>
      <c r="C42" s="12" t="s">
        <v>25</v>
      </c>
      <c r="D42" s="48">
        <f>D22*1</f>
        <v>1</v>
      </c>
      <c r="E42" s="2"/>
      <c r="F42" s="2"/>
      <c r="G42" s="2"/>
      <c r="H42" s="2"/>
      <c r="I42" s="2"/>
      <c r="J42" s="2"/>
      <c r="K42" s="2"/>
    </row>
    <row r="43" spans="1:11" ht="15">
      <c r="A43" s="5">
        <v>9</v>
      </c>
      <c r="B43" s="7" t="s">
        <v>147</v>
      </c>
      <c r="C43" s="12" t="s">
        <v>25</v>
      </c>
      <c r="D43" s="48">
        <f>(D20*4)+(D22*4)</f>
        <v>8</v>
      </c>
      <c r="E43" s="2"/>
      <c r="F43" s="2"/>
      <c r="G43" s="2"/>
      <c r="H43" s="2"/>
      <c r="I43" s="2"/>
      <c r="J43" s="2"/>
      <c r="K43" s="2"/>
    </row>
    <row r="44" spans="1:11" ht="15">
      <c r="A44" s="5">
        <v>10</v>
      </c>
      <c r="B44" s="7" t="s">
        <v>148</v>
      </c>
      <c r="C44" s="12" t="s">
        <v>25</v>
      </c>
      <c r="D44" s="48">
        <f>D22*8</f>
        <v>8</v>
      </c>
      <c r="E44" s="2"/>
      <c r="F44" s="2"/>
      <c r="G44" s="2"/>
      <c r="H44" s="2"/>
      <c r="I44" s="2"/>
      <c r="J44" s="2"/>
      <c r="K44" s="2"/>
    </row>
    <row r="45" spans="1:11" ht="15">
      <c r="A45" s="5"/>
      <c r="B45" s="8" t="s">
        <v>46</v>
      </c>
      <c r="D45" s="2"/>
      <c r="E45" s="2"/>
      <c r="F45" s="2"/>
      <c r="G45" s="2"/>
      <c r="H45" s="2"/>
      <c r="I45" s="2"/>
      <c r="J45" s="2"/>
      <c r="K45" s="2"/>
    </row>
    <row r="46" spans="1:11" ht="15">
      <c r="A46" s="5">
        <v>11</v>
      </c>
      <c r="B46" s="7" t="s">
        <v>7</v>
      </c>
      <c r="C46" s="12" t="s">
        <v>25</v>
      </c>
      <c r="D46" s="48">
        <f>(D20+D21+D22)*2</f>
        <v>6</v>
      </c>
      <c r="E46" s="2"/>
      <c r="F46" s="2"/>
      <c r="G46" s="2"/>
      <c r="H46" s="2"/>
      <c r="I46" s="2"/>
      <c r="J46" s="2"/>
      <c r="K46" s="2"/>
    </row>
    <row r="47" spans="1:11" ht="15">
      <c r="A47" s="5">
        <v>12</v>
      </c>
      <c r="B47" s="7" t="s">
        <v>9</v>
      </c>
      <c r="C47" s="12" t="s">
        <v>25</v>
      </c>
      <c r="D47" s="48">
        <f>D22*2</f>
        <v>2</v>
      </c>
      <c r="E47" s="2"/>
      <c r="F47" s="2"/>
      <c r="G47" s="2"/>
      <c r="H47" s="2"/>
      <c r="I47" s="2"/>
      <c r="J47" s="2"/>
      <c r="K47" s="2"/>
    </row>
    <row r="48" spans="1:11" ht="15">
      <c r="A48" s="5">
        <v>13</v>
      </c>
      <c r="B48" s="7" t="s">
        <v>149</v>
      </c>
      <c r="C48" s="12" t="s">
        <v>25</v>
      </c>
      <c r="D48" s="48">
        <f>(D20+D21)*1</f>
        <v>2</v>
      </c>
      <c r="E48" s="2"/>
      <c r="F48" s="2"/>
      <c r="G48" s="2"/>
      <c r="H48" s="2"/>
      <c r="I48" s="2"/>
      <c r="J48" s="2"/>
      <c r="K48" s="2"/>
    </row>
    <row r="49" spans="1:11" ht="15">
      <c r="A49" s="5">
        <v>14</v>
      </c>
      <c r="B49" s="7" t="s">
        <v>50</v>
      </c>
      <c r="C49" s="12" t="s">
        <v>25</v>
      </c>
      <c r="D49" s="48">
        <f>D22*4</f>
        <v>4</v>
      </c>
      <c r="E49" s="2"/>
      <c r="F49" s="2"/>
      <c r="G49" s="2"/>
      <c r="H49" s="2"/>
      <c r="I49" s="2"/>
      <c r="J49" s="2"/>
      <c r="K49" s="2"/>
    </row>
    <row r="50" spans="1:11" ht="15">
      <c r="A50" s="5">
        <v>15</v>
      </c>
      <c r="B50" s="7" t="s">
        <v>51</v>
      </c>
      <c r="C50" s="12" t="s">
        <v>25</v>
      </c>
      <c r="D50" s="48">
        <f>D22*1</f>
        <v>1</v>
      </c>
      <c r="E50" s="2"/>
      <c r="F50" s="2"/>
      <c r="G50" s="2"/>
      <c r="H50" s="2"/>
      <c r="I50" s="2"/>
      <c r="J50" s="2"/>
      <c r="K50" s="2"/>
    </row>
    <row r="51" spans="1:11" ht="15">
      <c r="A51" s="5">
        <v>16</v>
      </c>
      <c r="B51" s="7" t="s">
        <v>53</v>
      </c>
      <c r="C51" s="12" t="s">
        <v>25</v>
      </c>
      <c r="D51" s="48">
        <f>(D20+D21)*1</f>
        <v>2</v>
      </c>
      <c r="E51" s="2"/>
      <c r="F51" s="2"/>
      <c r="G51" s="2"/>
      <c r="H51" s="2"/>
      <c r="I51" s="2"/>
      <c r="J51" s="2"/>
      <c r="K51" s="2"/>
    </row>
    <row r="52" spans="1:11" ht="15">
      <c r="A52" s="5">
        <v>17</v>
      </c>
      <c r="B52" s="7" t="s">
        <v>150</v>
      </c>
      <c r="C52" s="12" t="s">
        <v>25</v>
      </c>
      <c r="D52" s="48">
        <f>D22*1</f>
        <v>1</v>
      </c>
      <c r="E52" s="2"/>
      <c r="F52" s="2"/>
      <c r="G52" s="2"/>
      <c r="H52" s="2"/>
      <c r="I52" s="2"/>
      <c r="J52" s="2"/>
      <c r="K52" s="2"/>
    </row>
    <row r="53" spans="1:11" ht="15">
      <c r="A53" s="5">
        <v>18</v>
      </c>
      <c r="B53" s="7" t="s">
        <v>151</v>
      </c>
      <c r="C53" s="12" t="s">
        <v>25</v>
      </c>
      <c r="D53" s="48">
        <f>D22*1</f>
        <v>1</v>
      </c>
      <c r="E53" s="2"/>
      <c r="F53" s="2"/>
      <c r="G53" s="2"/>
      <c r="H53" s="2"/>
      <c r="I53" s="2"/>
      <c r="J53" s="2"/>
      <c r="K53" s="2"/>
    </row>
    <row r="54" spans="1:11" ht="15">
      <c r="A54" s="5">
        <v>19</v>
      </c>
      <c r="B54" s="7" t="s">
        <v>54</v>
      </c>
      <c r="C54" s="12" t="s">
        <v>25</v>
      </c>
      <c r="D54" s="48">
        <f>D20*1</f>
        <v>1</v>
      </c>
      <c r="E54" s="2"/>
      <c r="F54" s="2"/>
      <c r="G54" s="2"/>
      <c r="H54" s="2"/>
      <c r="I54" s="2"/>
      <c r="J54" s="2"/>
      <c r="K54" s="2"/>
    </row>
    <row r="55" spans="1:11" ht="15">
      <c r="A55" s="5">
        <v>20</v>
      </c>
      <c r="B55" s="7" t="s">
        <v>55</v>
      </c>
      <c r="C55" s="12" t="s">
        <v>25</v>
      </c>
      <c r="D55" s="48">
        <f>D20*4</f>
        <v>4</v>
      </c>
      <c r="E55" s="2"/>
      <c r="F55" s="2"/>
      <c r="G55" s="2"/>
      <c r="H55" s="2"/>
      <c r="I55" s="2"/>
      <c r="J55" s="2"/>
      <c r="K55" s="2"/>
    </row>
    <row r="56" spans="1:11" ht="15">
      <c r="A56" s="5">
        <v>21</v>
      </c>
      <c r="B56" s="7" t="s">
        <v>56</v>
      </c>
      <c r="C56" s="12" t="s">
        <v>25</v>
      </c>
      <c r="D56" s="48">
        <f>D22*4</f>
        <v>4</v>
      </c>
      <c r="E56" s="2"/>
      <c r="F56" s="2"/>
      <c r="G56" s="2"/>
      <c r="H56" s="2"/>
      <c r="I56" s="2"/>
      <c r="J56" s="2"/>
      <c r="K56" s="2"/>
    </row>
    <row r="57" spans="1:11" ht="15">
      <c r="A57" s="5">
        <v>22</v>
      </c>
      <c r="B57" s="7" t="s">
        <v>152</v>
      </c>
      <c r="C57" s="12" t="s">
        <v>25</v>
      </c>
      <c r="D57" s="48">
        <f>(D20+D21)*1</f>
        <v>2</v>
      </c>
      <c r="E57" s="2"/>
      <c r="F57" s="2"/>
      <c r="G57" s="2"/>
      <c r="H57" s="2"/>
      <c r="I57" s="2"/>
      <c r="J57" s="2"/>
      <c r="K57" s="2"/>
    </row>
    <row r="58" spans="1:11" ht="15">
      <c r="A58" s="5"/>
      <c r="B58" s="8" t="s">
        <v>57</v>
      </c>
      <c r="C58" s="12" t="s">
        <v>25</v>
      </c>
      <c r="D58" s="2"/>
      <c r="E58" s="2"/>
      <c r="F58" s="2"/>
      <c r="G58" s="2"/>
      <c r="H58" s="2"/>
      <c r="I58" s="2"/>
      <c r="J58" s="2"/>
      <c r="K58" s="2"/>
    </row>
    <row r="59" spans="1:11" ht="15">
      <c r="A59" s="5">
        <v>23</v>
      </c>
      <c r="B59" s="7" t="s">
        <v>12</v>
      </c>
      <c r="C59" s="12" t="s">
        <v>25</v>
      </c>
      <c r="D59" s="48">
        <f>(D20*3)+(D21*2)</f>
        <v>5</v>
      </c>
      <c r="E59" s="2"/>
      <c r="F59" s="2"/>
      <c r="G59" s="2"/>
      <c r="H59" s="2"/>
      <c r="I59" s="2"/>
      <c r="J59" s="2"/>
      <c r="K59" s="2"/>
    </row>
    <row r="60" spans="1:11" ht="15">
      <c r="A60" s="5">
        <v>24</v>
      </c>
      <c r="B60" s="7" t="s">
        <v>14</v>
      </c>
      <c r="C60" s="12" t="s">
        <v>25</v>
      </c>
      <c r="D60" s="48">
        <f>(D21*4)+(D22*140)</f>
        <v>144</v>
      </c>
      <c r="E60" s="2"/>
      <c r="F60" s="2"/>
      <c r="G60" s="2"/>
      <c r="H60" s="2"/>
      <c r="I60" s="2"/>
      <c r="J60" s="2"/>
      <c r="K60" s="2"/>
    </row>
    <row r="61" spans="1:11" ht="15">
      <c r="A61" s="5">
        <v>25</v>
      </c>
      <c r="B61" s="7" t="s">
        <v>15</v>
      </c>
      <c r="C61" s="12" t="s">
        <v>25</v>
      </c>
      <c r="D61" s="48">
        <f>D22*95</f>
        <v>95</v>
      </c>
      <c r="E61" s="2"/>
      <c r="F61" s="2"/>
      <c r="G61" s="2"/>
      <c r="H61" s="2"/>
      <c r="I61" s="2"/>
      <c r="J61" s="2"/>
      <c r="K61" s="2"/>
    </row>
    <row r="62" spans="1:11" ht="15">
      <c r="A62" s="5"/>
      <c r="B62" s="8" t="s">
        <v>62</v>
      </c>
      <c r="C62" s="12" t="s">
        <v>25</v>
      </c>
      <c r="D62" s="48"/>
      <c r="E62" s="2"/>
      <c r="F62" s="2"/>
      <c r="G62" s="2"/>
      <c r="H62" s="2"/>
      <c r="I62" s="2"/>
      <c r="J62" s="2"/>
      <c r="K62" s="2"/>
    </row>
    <row r="63" spans="1:11" ht="15">
      <c r="A63" s="5">
        <v>26</v>
      </c>
      <c r="B63" s="7" t="s">
        <v>18</v>
      </c>
      <c r="C63" s="12" t="s">
        <v>25</v>
      </c>
      <c r="D63" s="48">
        <f>(D20+D21)*1</f>
        <v>2</v>
      </c>
      <c r="E63" s="2"/>
      <c r="F63" s="2"/>
      <c r="G63" s="2"/>
      <c r="H63" s="2"/>
      <c r="I63" s="2"/>
      <c r="J63" s="2"/>
      <c r="K63" s="2"/>
    </row>
    <row r="64" spans="1:11" ht="15">
      <c r="A64" s="5">
        <v>27</v>
      </c>
      <c r="B64" s="7" t="s">
        <v>19</v>
      </c>
      <c r="C64" s="12" t="s">
        <v>25</v>
      </c>
      <c r="D64" s="48">
        <f>(D20+D21)*1</f>
        <v>2</v>
      </c>
      <c r="E64" s="2"/>
      <c r="F64" s="2"/>
      <c r="G64" s="2"/>
      <c r="H64" s="2"/>
      <c r="I64" s="2"/>
      <c r="J64" s="2"/>
      <c r="K64" s="2"/>
    </row>
    <row r="65" spans="1:11" ht="15">
      <c r="A65" s="5">
        <v>28</v>
      </c>
      <c r="B65" s="7" t="s">
        <v>153</v>
      </c>
      <c r="C65" s="12" t="s">
        <v>25</v>
      </c>
      <c r="D65" s="48">
        <f>(D20+D21)*1</f>
        <v>2</v>
      </c>
      <c r="E65" s="2"/>
      <c r="F65" s="2"/>
      <c r="G65" s="2"/>
      <c r="H65" s="2"/>
      <c r="I65" s="2"/>
      <c r="J65" s="2"/>
      <c r="K65" s="2"/>
    </row>
    <row r="66" spans="1:11" ht="15">
      <c r="A66" s="5">
        <v>29</v>
      </c>
      <c r="B66" s="7" t="s">
        <v>154</v>
      </c>
      <c r="C66" s="12" t="s">
        <v>25</v>
      </c>
      <c r="D66" s="48">
        <f>D20*1</f>
        <v>1</v>
      </c>
      <c r="E66" s="2"/>
      <c r="F66" s="2"/>
      <c r="G66" s="2"/>
      <c r="H66" s="2"/>
      <c r="I66" s="2"/>
      <c r="J66" s="2"/>
      <c r="K66" s="2"/>
    </row>
    <row r="67" spans="1:11" ht="15">
      <c r="A67" s="5">
        <v>30</v>
      </c>
      <c r="B67" s="7" t="s">
        <v>155</v>
      </c>
      <c r="C67" s="12" t="s">
        <v>25</v>
      </c>
      <c r="D67" s="48">
        <f>D20*1</f>
        <v>1</v>
      </c>
      <c r="E67" s="2"/>
      <c r="F67" s="2"/>
      <c r="G67" s="2"/>
      <c r="H67" s="2"/>
      <c r="I67" s="2"/>
      <c r="J67" s="2"/>
      <c r="K67" s="2"/>
    </row>
    <row r="68" spans="1:11" ht="15">
      <c r="A68" s="5"/>
      <c r="B68" s="6" t="s">
        <v>126</v>
      </c>
      <c r="C68" s="7"/>
      <c r="D68" s="48"/>
      <c r="E68" s="2"/>
      <c r="F68" s="2"/>
      <c r="G68" s="2"/>
      <c r="H68" s="2"/>
      <c r="I68" s="2"/>
      <c r="J68" s="2"/>
      <c r="K68" s="2"/>
    </row>
    <row r="69" spans="1:11" ht="15">
      <c r="A69" s="5">
        <v>1</v>
      </c>
      <c r="B69" s="7" t="s">
        <v>65</v>
      </c>
      <c r="C69" s="12" t="s">
        <v>25</v>
      </c>
      <c r="D69" s="48">
        <f>(D20+D21+D22)*1</f>
        <v>3</v>
      </c>
      <c r="E69" s="2"/>
      <c r="F69" s="2"/>
      <c r="G69" s="2"/>
      <c r="H69" s="2"/>
      <c r="I69" s="2"/>
      <c r="J69" s="2"/>
      <c r="K69" s="2"/>
    </row>
    <row r="70" spans="1:11" ht="15">
      <c r="A70" s="5">
        <v>2</v>
      </c>
      <c r="B70" s="7" t="s">
        <v>66</v>
      </c>
      <c r="C70" s="12" t="s">
        <v>25</v>
      </c>
      <c r="D70" s="48">
        <f>(D20+D21)*1</f>
        <v>2</v>
      </c>
      <c r="E70" s="2"/>
      <c r="F70" s="2"/>
      <c r="G70" s="2"/>
      <c r="H70" s="2"/>
      <c r="I70" s="2"/>
      <c r="J70" s="2"/>
      <c r="K70" s="2"/>
    </row>
    <row r="71" spans="1:11" ht="15">
      <c r="A71" s="5">
        <v>3</v>
      </c>
      <c r="B71" s="7" t="s">
        <v>68</v>
      </c>
      <c r="C71" s="12" t="s">
        <v>25</v>
      </c>
      <c r="D71" s="48">
        <f>D21*1</f>
        <v>1</v>
      </c>
      <c r="E71" s="2"/>
      <c r="F71" s="2"/>
      <c r="G71" s="2"/>
      <c r="H71" s="2"/>
      <c r="I71" s="2"/>
      <c r="J71" s="2"/>
      <c r="K71" s="2"/>
    </row>
    <row r="72" spans="1:11" ht="15">
      <c r="A72" s="5">
        <v>4</v>
      </c>
      <c r="B72" s="7" t="s">
        <v>69</v>
      </c>
      <c r="C72" s="12" t="s">
        <v>25</v>
      </c>
      <c r="D72" s="48">
        <f>D21*1</f>
        <v>1</v>
      </c>
      <c r="E72" s="2"/>
      <c r="F72" s="2"/>
      <c r="G72" s="2"/>
      <c r="H72" s="2"/>
      <c r="I72" s="2"/>
      <c r="J72" s="2"/>
      <c r="K72" s="2"/>
    </row>
    <row r="73" spans="1:11" ht="15">
      <c r="A73" s="5">
        <v>5</v>
      </c>
      <c r="B73" s="7" t="s">
        <v>156</v>
      </c>
      <c r="C73" s="12" t="s">
        <v>25</v>
      </c>
      <c r="D73" s="48">
        <f>(D20+D21)*2</f>
        <v>4</v>
      </c>
      <c r="E73" s="2"/>
      <c r="F73" s="2"/>
      <c r="G73" s="2"/>
      <c r="H73" s="2"/>
      <c r="I73" s="2"/>
      <c r="J73" s="2"/>
      <c r="K73" s="2"/>
    </row>
    <row r="74" spans="1:11" ht="15">
      <c r="A74" s="5">
        <v>6</v>
      </c>
      <c r="B74" s="7" t="s">
        <v>157</v>
      </c>
      <c r="C74" s="12" t="s">
        <v>25</v>
      </c>
      <c r="D74" s="48">
        <f>(D20+D21)*1</f>
        <v>2</v>
      </c>
      <c r="E74" s="2"/>
      <c r="F74" s="2"/>
      <c r="G74" s="2"/>
      <c r="H74" s="2"/>
      <c r="I74" s="2"/>
      <c r="J74" s="2"/>
      <c r="K74" s="2"/>
    </row>
    <row r="75" spans="1:11" ht="15">
      <c r="A75" s="5">
        <v>7</v>
      </c>
      <c r="B75" s="7" t="s">
        <v>158</v>
      </c>
      <c r="C75" s="12" t="s">
        <v>25</v>
      </c>
      <c r="D75" s="48">
        <f>(D20+D21)*1</f>
        <v>2</v>
      </c>
      <c r="E75" s="2"/>
      <c r="F75" s="2"/>
      <c r="G75" s="2"/>
      <c r="H75" s="2"/>
      <c r="I75" s="2"/>
      <c r="J75" s="2"/>
      <c r="K75" s="2"/>
    </row>
    <row r="76" spans="1:11" ht="15">
      <c r="A76" s="5">
        <v>8</v>
      </c>
      <c r="B76" s="7" t="s">
        <v>133</v>
      </c>
      <c r="C76" s="12" t="s">
        <v>25</v>
      </c>
      <c r="D76" s="48">
        <f>(D20+D21)*1</f>
        <v>2</v>
      </c>
      <c r="E76" s="2"/>
      <c r="F76" s="2"/>
      <c r="G76" s="2"/>
      <c r="H76" s="2"/>
      <c r="I76" s="2"/>
      <c r="J76" s="2"/>
      <c r="K76" s="2"/>
    </row>
    <row r="77" spans="1:11" ht="15">
      <c r="A77" s="5">
        <v>9</v>
      </c>
      <c r="B77" s="7" t="s">
        <v>134</v>
      </c>
      <c r="C77" s="12" t="s">
        <v>25</v>
      </c>
      <c r="D77" s="48">
        <f>(D20+D21)*2</f>
        <v>4</v>
      </c>
      <c r="E77" s="2"/>
      <c r="F77" s="2"/>
      <c r="G77" s="2"/>
      <c r="H77" s="2"/>
      <c r="I77" s="2"/>
      <c r="J77" s="2"/>
      <c r="K77" s="2"/>
    </row>
    <row r="78" spans="1:11" ht="15">
      <c r="A78" s="5"/>
      <c r="B78" s="6" t="s">
        <v>127</v>
      </c>
      <c r="C78" s="7"/>
      <c r="D78" s="2"/>
      <c r="E78" s="2"/>
      <c r="F78" s="2"/>
      <c r="G78" s="2"/>
      <c r="H78" s="2"/>
      <c r="I78" s="2"/>
      <c r="J78" s="2"/>
      <c r="K78" s="2"/>
    </row>
    <row r="79" spans="1:11" ht="15">
      <c r="A79" s="5"/>
      <c r="B79" s="21" t="s">
        <v>21</v>
      </c>
      <c r="C79" s="7"/>
      <c r="D79" s="2"/>
      <c r="E79" s="2"/>
      <c r="F79" s="2"/>
      <c r="G79" s="2"/>
      <c r="H79" s="2"/>
      <c r="I79" s="2"/>
      <c r="J79" s="2"/>
      <c r="K79" s="2"/>
    </row>
    <row r="80" spans="1:11" ht="15">
      <c r="A80" s="5">
        <v>1</v>
      </c>
      <c r="B80" s="7" t="s">
        <v>159</v>
      </c>
      <c r="C80" s="12" t="s">
        <v>25</v>
      </c>
      <c r="D80" s="48">
        <f>D21*1</f>
        <v>1</v>
      </c>
      <c r="E80" s="2"/>
      <c r="F80" s="2"/>
      <c r="G80" s="2"/>
      <c r="H80" s="2"/>
      <c r="I80" s="2"/>
      <c r="J80" s="2"/>
      <c r="K80" s="2"/>
    </row>
    <row r="81" spans="1:11" ht="15">
      <c r="A81" s="5">
        <v>2</v>
      </c>
      <c r="B81" s="7" t="s">
        <v>160</v>
      </c>
      <c r="C81" s="12" t="s">
        <v>25</v>
      </c>
      <c r="D81" s="48">
        <f>D20*1</f>
        <v>1</v>
      </c>
      <c r="E81" s="2"/>
      <c r="F81" s="2"/>
      <c r="G81" s="2"/>
      <c r="H81" s="2"/>
      <c r="I81" s="2"/>
      <c r="J81" s="2"/>
      <c r="K81" s="2"/>
    </row>
    <row r="82" spans="1:11" ht="15">
      <c r="A82" s="5">
        <v>3</v>
      </c>
      <c r="B82" s="7" t="s">
        <v>161</v>
      </c>
      <c r="C82" s="12" t="s">
        <v>25</v>
      </c>
      <c r="D82" s="48">
        <f>D21*2</f>
        <v>2</v>
      </c>
      <c r="E82" s="2"/>
      <c r="F82" s="2"/>
      <c r="G82" s="2"/>
      <c r="H82" s="2"/>
      <c r="I82" s="2"/>
      <c r="J82" s="2"/>
      <c r="K82" s="2"/>
    </row>
    <row r="83" spans="1:11" ht="15">
      <c r="A83" s="5">
        <v>4</v>
      </c>
      <c r="B83" s="7" t="s">
        <v>162</v>
      </c>
      <c r="C83" s="12" t="s">
        <v>25</v>
      </c>
      <c r="D83" s="48">
        <f>(D20+D22)*1</f>
        <v>2</v>
      </c>
      <c r="E83" s="2"/>
      <c r="F83" s="2"/>
      <c r="G83" s="2"/>
      <c r="H83" s="2"/>
      <c r="I83" s="2"/>
      <c r="J83" s="2"/>
      <c r="K83" s="2"/>
    </row>
    <row r="84" spans="1:11" ht="15">
      <c r="A84" s="5">
        <v>5</v>
      </c>
      <c r="B84" s="7" t="s">
        <v>163</v>
      </c>
      <c r="C84" s="12" t="s">
        <v>25</v>
      </c>
      <c r="D84" s="48">
        <f>D21*2</f>
        <v>2</v>
      </c>
      <c r="E84" s="2"/>
      <c r="F84" s="2"/>
      <c r="G84" s="2"/>
      <c r="H84" s="2"/>
      <c r="I84" s="2"/>
      <c r="J84" s="2"/>
      <c r="K84" s="2"/>
    </row>
    <row r="85" spans="1:11" ht="15">
      <c r="A85" s="5">
        <v>6</v>
      </c>
      <c r="B85" s="7" t="s">
        <v>164</v>
      </c>
      <c r="C85" s="12" t="s">
        <v>25</v>
      </c>
      <c r="D85" s="48">
        <f>D21*1</f>
        <v>1</v>
      </c>
      <c r="E85" s="2"/>
      <c r="F85" s="2"/>
      <c r="G85" s="2"/>
      <c r="H85" s="2"/>
      <c r="I85" s="2"/>
      <c r="J85" s="2"/>
      <c r="K85" s="2"/>
    </row>
    <row r="86" spans="1:11" ht="15">
      <c r="A86" s="5">
        <v>7</v>
      </c>
      <c r="B86" s="7" t="s">
        <v>135</v>
      </c>
      <c r="C86" s="12" t="s">
        <v>25</v>
      </c>
      <c r="D86" s="48">
        <f>D21*1</f>
        <v>1</v>
      </c>
      <c r="E86" s="2"/>
      <c r="F86" s="2"/>
      <c r="G86" s="2"/>
      <c r="H86" s="2"/>
      <c r="I86" s="2"/>
      <c r="J86" s="2"/>
      <c r="K86" s="2"/>
    </row>
    <row r="87" spans="1:11" ht="15">
      <c r="A87" s="5">
        <v>8</v>
      </c>
      <c r="B87" s="7" t="s">
        <v>165</v>
      </c>
      <c r="C87" s="12" t="s">
        <v>25</v>
      </c>
      <c r="D87" s="48">
        <f>(D20*1+D21*2+D22*3)</f>
        <v>6</v>
      </c>
      <c r="E87" s="2"/>
      <c r="F87" s="2"/>
      <c r="G87" s="2"/>
      <c r="H87" s="2"/>
      <c r="I87" s="2"/>
      <c r="J87" s="2"/>
      <c r="K87" s="2"/>
    </row>
    <row r="88" spans="1:11" ht="15">
      <c r="A88" s="5">
        <v>9</v>
      </c>
      <c r="B88" s="7" t="s">
        <v>136</v>
      </c>
      <c r="C88" s="12" t="s">
        <v>25</v>
      </c>
      <c r="D88" s="48">
        <f>(D20+D21)*1</f>
        <v>2</v>
      </c>
      <c r="E88" s="2"/>
      <c r="F88" s="2"/>
      <c r="G88" s="2"/>
      <c r="H88" s="2"/>
      <c r="I88" s="2"/>
      <c r="J88" s="2"/>
      <c r="K88" s="2"/>
    </row>
    <row r="89" spans="1:11" ht="15">
      <c r="A89" s="5">
        <v>10</v>
      </c>
      <c r="B89" s="7" t="s">
        <v>137</v>
      </c>
      <c r="C89" s="12" t="s">
        <v>25</v>
      </c>
      <c r="D89" s="48">
        <f>(D20+D21+D22)*1</f>
        <v>3</v>
      </c>
      <c r="E89" s="2"/>
      <c r="F89" s="2"/>
      <c r="G89" s="2"/>
      <c r="H89" s="2"/>
      <c r="I89" s="2"/>
      <c r="J89" s="2"/>
      <c r="K89" s="2"/>
    </row>
    <row r="90" spans="1:11" ht="15">
      <c r="A90" s="5">
        <v>11</v>
      </c>
      <c r="B90" s="7" t="s">
        <v>138</v>
      </c>
      <c r="C90" s="12" t="s">
        <v>25</v>
      </c>
      <c r="D90" s="48">
        <f>D21*1</f>
        <v>1</v>
      </c>
      <c r="E90" s="2"/>
      <c r="F90" s="2"/>
      <c r="G90" s="2"/>
      <c r="H90" s="2"/>
      <c r="I90" s="2"/>
      <c r="J90" s="2"/>
      <c r="K90" s="2"/>
    </row>
    <row r="91" spans="1:11" ht="15">
      <c r="A91" s="5"/>
      <c r="B91" s="21" t="s">
        <v>22</v>
      </c>
      <c r="C91" s="7"/>
      <c r="D91" s="48"/>
      <c r="E91" s="2"/>
      <c r="F91" s="2"/>
      <c r="G91" s="2"/>
      <c r="H91" s="2"/>
      <c r="I91" s="2"/>
      <c r="J91" s="2"/>
      <c r="K91" s="2"/>
    </row>
    <row r="92" spans="1:11" ht="15">
      <c r="A92" s="5">
        <v>13</v>
      </c>
      <c r="B92" s="7" t="s">
        <v>84</v>
      </c>
      <c r="C92" s="12" t="s">
        <v>25</v>
      </c>
      <c r="D92" s="48">
        <f>(D20+D21+D22)*1</f>
        <v>3</v>
      </c>
      <c r="E92" s="2"/>
      <c r="F92" s="2"/>
      <c r="G92" s="2"/>
      <c r="H92" s="2"/>
      <c r="I92" s="2"/>
      <c r="J92" s="2"/>
      <c r="K92" s="2"/>
    </row>
    <row r="93" spans="1:11" ht="15">
      <c r="A93" s="5">
        <v>14</v>
      </c>
      <c r="B93" s="7" t="s">
        <v>86</v>
      </c>
      <c r="C93" s="12" t="s">
        <v>25</v>
      </c>
      <c r="D93" s="48">
        <f>(D20+D21)*1</f>
        <v>2</v>
      </c>
      <c r="E93" s="2"/>
      <c r="F93" s="2"/>
      <c r="G93" s="2"/>
      <c r="H93" s="2"/>
      <c r="I93" s="2"/>
      <c r="J93" s="2"/>
      <c r="K93" s="2"/>
    </row>
    <row r="94" spans="1:11" ht="15">
      <c r="A94" s="5">
        <v>15</v>
      </c>
      <c r="B94" s="7" t="s">
        <v>166</v>
      </c>
      <c r="C94" s="12" t="s">
        <v>25</v>
      </c>
      <c r="D94" s="48">
        <f>(D20+D21)*1</f>
        <v>2</v>
      </c>
      <c r="E94" s="2"/>
      <c r="F94" s="2"/>
      <c r="G94" s="2"/>
      <c r="H94" s="2"/>
      <c r="I94" s="2"/>
      <c r="J94" s="2"/>
      <c r="K94" s="2"/>
    </row>
    <row r="95" spans="1:11" ht="15">
      <c r="A95" s="5">
        <v>16</v>
      </c>
      <c r="B95" s="7" t="s">
        <v>89</v>
      </c>
      <c r="C95" s="12" t="s">
        <v>25</v>
      </c>
      <c r="D95" s="48">
        <f>(D20+D21)*1</f>
        <v>2</v>
      </c>
      <c r="E95" s="2"/>
      <c r="F95" s="2"/>
      <c r="G95" s="2"/>
      <c r="H95" s="2"/>
      <c r="I95" s="2"/>
      <c r="J95" s="2"/>
      <c r="K95" s="2"/>
    </row>
    <row r="96" spans="1:11" ht="15">
      <c r="A96" s="5">
        <v>17</v>
      </c>
      <c r="B96" s="7" t="s">
        <v>90</v>
      </c>
      <c r="C96" s="12" t="s">
        <v>25</v>
      </c>
      <c r="D96" s="48">
        <f>(D20+D21)*1</f>
        <v>2</v>
      </c>
      <c r="E96" s="2"/>
      <c r="F96" s="2"/>
      <c r="G96" s="2"/>
      <c r="H96" s="2"/>
      <c r="I96" s="2"/>
      <c r="J96" s="2"/>
      <c r="K96" s="2"/>
    </row>
    <row r="97" spans="1:11" ht="15">
      <c r="A97" s="5">
        <v>18</v>
      </c>
      <c r="B97" s="7" t="s">
        <v>167</v>
      </c>
      <c r="C97" s="12" t="s">
        <v>25</v>
      </c>
      <c r="D97" s="48">
        <f>(D20+D21)*1</f>
        <v>2</v>
      </c>
      <c r="E97" s="2"/>
      <c r="F97" s="2"/>
      <c r="G97" s="2"/>
      <c r="H97" s="2"/>
      <c r="I97" s="2"/>
      <c r="J97" s="2"/>
      <c r="K97" s="2"/>
    </row>
    <row r="98" spans="1:11" ht="15">
      <c r="A98" s="5">
        <v>19</v>
      </c>
      <c r="B98" s="7" t="s">
        <v>168</v>
      </c>
      <c r="C98" s="12" t="s">
        <v>25</v>
      </c>
      <c r="D98" s="48">
        <f>(D20+D21)*1</f>
        <v>2</v>
      </c>
      <c r="E98" s="2"/>
      <c r="F98" s="2"/>
      <c r="G98" s="2"/>
      <c r="H98" s="2"/>
      <c r="I98" s="2"/>
      <c r="J98" s="2"/>
      <c r="K98" s="2"/>
    </row>
    <row r="99" spans="1:11" ht="15" customHeight="1">
      <c r="A99" s="5">
        <v>20</v>
      </c>
      <c r="B99" s="7" t="s">
        <v>169</v>
      </c>
      <c r="C99" s="12" t="s">
        <v>25</v>
      </c>
      <c r="D99" s="48">
        <f>(D20+D21)*1</f>
        <v>2</v>
      </c>
      <c r="E99" s="2"/>
      <c r="F99" s="2"/>
      <c r="G99" s="2"/>
      <c r="H99" s="2"/>
      <c r="I99" s="2"/>
      <c r="J99" s="2"/>
      <c r="K99" s="2"/>
    </row>
    <row r="100" spans="1:11" ht="15">
      <c r="A100" s="5"/>
      <c r="B100" s="6" t="s">
        <v>140</v>
      </c>
      <c r="C100" s="1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5">
        <v>1</v>
      </c>
      <c r="B101" s="7" t="s">
        <v>170</v>
      </c>
      <c r="C101" s="12" t="s">
        <v>25</v>
      </c>
      <c r="D101" s="48">
        <f>(D20+D21+D22)*2</f>
        <v>6</v>
      </c>
      <c r="E101" s="2"/>
      <c r="F101" s="2"/>
      <c r="G101" s="2"/>
      <c r="H101" s="2"/>
      <c r="I101" s="2"/>
      <c r="J101" s="2"/>
      <c r="K101" s="2"/>
    </row>
    <row r="102" spans="1:11" ht="15">
      <c r="A102" s="5"/>
      <c r="B102" s="6" t="s">
        <v>129</v>
      </c>
      <c r="C102" s="12"/>
      <c r="D102" s="48"/>
      <c r="E102" s="2"/>
      <c r="F102" s="2"/>
      <c r="G102" s="2"/>
      <c r="H102" s="2"/>
      <c r="I102" s="2"/>
      <c r="J102" s="2"/>
      <c r="K102" s="2"/>
    </row>
    <row r="103" spans="1:11" ht="15">
      <c r="A103" s="5">
        <v>1</v>
      </c>
      <c r="B103" s="7" t="s">
        <v>95</v>
      </c>
      <c r="C103" s="12" t="s">
        <v>25</v>
      </c>
      <c r="D103" s="48">
        <f>D21*1</f>
        <v>1</v>
      </c>
      <c r="E103" s="2"/>
      <c r="F103" s="2"/>
      <c r="G103" s="2"/>
      <c r="H103" s="2"/>
      <c r="I103" s="2"/>
      <c r="J103" s="2"/>
      <c r="K103" s="2"/>
    </row>
    <row r="104" spans="1:11" ht="15">
      <c r="A104" s="5">
        <v>2</v>
      </c>
      <c r="B104" s="7" t="s">
        <v>96</v>
      </c>
      <c r="C104" s="12" t="s">
        <v>25</v>
      </c>
      <c r="D104" s="48">
        <f>(D20+D21+D22)*1</f>
        <v>3</v>
      </c>
      <c r="E104" s="2"/>
      <c r="F104" s="2"/>
      <c r="G104" s="2"/>
      <c r="H104" s="2"/>
      <c r="I104" s="2"/>
      <c r="J104" s="2"/>
      <c r="K104" s="2"/>
    </row>
    <row r="105" spans="1:11" ht="15">
      <c r="A105" s="5">
        <v>3</v>
      </c>
      <c r="B105" s="7" t="s">
        <v>97</v>
      </c>
      <c r="C105" s="12" t="s">
        <v>25</v>
      </c>
      <c r="D105" s="48">
        <f>D21*1</f>
        <v>1</v>
      </c>
      <c r="E105" s="2"/>
      <c r="F105" s="2"/>
      <c r="G105" s="2"/>
      <c r="H105" s="2"/>
      <c r="I105" s="2"/>
      <c r="J105" s="2"/>
      <c r="K105" s="2"/>
    </row>
    <row r="106" spans="1:11" ht="15">
      <c r="A106" s="5"/>
      <c r="B106" s="6" t="s">
        <v>130</v>
      </c>
      <c r="C106" s="12"/>
      <c r="D106" s="48"/>
      <c r="E106" s="2"/>
      <c r="F106" s="2"/>
      <c r="G106" s="2"/>
      <c r="H106" s="2"/>
      <c r="I106" s="2"/>
      <c r="J106" s="2"/>
      <c r="K106" s="2"/>
    </row>
    <row r="107" spans="1:11" ht="15">
      <c r="A107" s="5">
        <v>1</v>
      </c>
      <c r="B107" s="7" t="s">
        <v>171</v>
      </c>
      <c r="C107" s="12" t="s">
        <v>25</v>
      </c>
      <c r="D107" s="48">
        <f>(D20+D21+D22)*1</f>
        <v>3</v>
      </c>
      <c r="E107" s="2"/>
      <c r="F107" s="2"/>
      <c r="G107" s="2"/>
      <c r="H107" s="2"/>
      <c r="I107" s="2"/>
      <c r="J107" s="2"/>
      <c r="K107" s="2"/>
    </row>
    <row r="108" spans="1:11" ht="15">
      <c r="A108" s="5">
        <v>2</v>
      </c>
      <c r="B108" s="7" t="s">
        <v>172</v>
      </c>
      <c r="C108" s="12" t="s">
        <v>25</v>
      </c>
      <c r="D108" s="48">
        <f>D20*1</f>
        <v>1</v>
      </c>
      <c r="E108" s="2"/>
      <c r="F108" s="2"/>
      <c r="G108" s="2"/>
      <c r="H108" s="2"/>
      <c r="I108" s="2"/>
      <c r="J108" s="2"/>
      <c r="K108" s="2"/>
    </row>
    <row r="109" spans="1:11" ht="15">
      <c r="A109" s="5">
        <v>3</v>
      </c>
      <c r="B109" s="7" t="s">
        <v>139</v>
      </c>
      <c r="C109" s="12" t="s">
        <v>25</v>
      </c>
      <c r="D109" s="48">
        <f>(D20+D21+D22)*1</f>
        <v>3</v>
      </c>
      <c r="E109" s="2"/>
      <c r="F109" s="2"/>
      <c r="G109" s="2"/>
      <c r="H109" s="2"/>
      <c r="I109" s="2"/>
      <c r="J109" s="2"/>
      <c r="K109" s="2"/>
    </row>
    <row r="110" spans="1:11" ht="15">
      <c r="A110" s="5">
        <v>4</v>
      </c>
      <c r="B110" s="7" t="s">
        <v>100</v>
      </c>
      <c r="C110" s="12" t="s">
        <v>25</v>
      </c>
      <c r="D110" s="48">
        <f>(D20+D21+D22)*1</f>
        <v>3</v>
      </c>
      <c r="E110" s="2"/>
      <c r="F110" s="2"/>
      <c r="G110" s="2"/>
      <c r="H110" s="2"/>
      <c r="I110" s="2"/>
      <c r="J110" s="2"/>
      <c r="K110" s="2"/>
    </row>
    <row r="111" spans="1:11" ht="15">
      <c r="A111" s="5">
        <v>5</v>
      </c>
      <c r="B111" s="7" t="s">
        <v>173</v>
      </c>
      <c r="C111" s="12" t="s">
        <v>25</v>
      </c>
      <c r="D111" s="48">
        <f>(D20+D21+D22)*2</f>
        <v>6</v>
      </c>
      <c r="E111" s="2"/>
      <c r="F111" s="2"/>
      <c r="G111" s="2"/>
      <c r="H111" s="2"/>
      <c r="I111" s="2"/>
      <c r="J111" s="2"/>
      <c r="K111" s="2"/>
    </row>
    <row r="112" spans="1:11" ht="15">
      <c r="A112" s="5">
        <v>6</v>
      </c>
      <c r="B112" s="7" t="s">
        <v>174</v>
      </c>
      <c r="C112" s="12" t="s">
        <v>28</v>
      </c>
      <c r="D112" s="48">
        <f>D21*1</f>
        <v>1</v>
      </c>
      <c r="E112" s="2"/>
      <c r="F112" s="2"/>
      <c r="G112" s="2"/>
      <c r="H112" s="2"/>
      <c r="I112" s="2"/>
      <c r="J112" s="2"/>
      <c r="K112" s="2"/>
    </row>
    <row r="113" spans="1:11" ht="15">
      <c r="A113" s="5">
        <v>7</v>
      </c>
      <c r="B113" s="7" t="s">
        <v>175</v>
      </c>
      <c r="C113" s="12" t="s">
        <v>28</v>
      </c>
      <c r="D113" s="48">
        <f>(D20+D21+D22)*1</f>
        <v>3</v>
      </c>
      <c r="E113" s="2"/>
      <c r="F113" s="2"/>
      <c r="G113" s="2"/>
      <c r="H113" s="2"/>
      <c r="I113" s="2"/>
      <c r="J113" s="2"/>
      <c r="K113" s="2"/>
    </row>
    <row r="114" spans="1:11" ht="15">
      <c r="A114" s="5">
        <v>8</v>
      </c>
      <c r="B114" s="7" t="s">
        <v>176</v>
      </c>
      <c r="C114" s="12" t="s">
        <v>25</v>
      </c>
      <c r="D114" s="48">
        <f>(D20+D21)*4</f>
        <v>8</v>
      </c>
      <c r="E114" s="2"/>
      <c r="F114" s="2"/>
      <c r="G114" s="2"/>
      <c r="H114" s="2"/>
      <c r="I114" s="2"/>
      <c r="J114" s="2"/>
      <c r="K114" s="2"/>
    </row>
    <row r="115" spans="1:11" ht="15">
      <c r="A115" s="5">
        <v>9</v>
      </c>
      <c r="B115" s="7" t="s">
        <v>177</v>
      </c>
      <c r="C115" s="12" t="s">
        <v>25</v>
      </c>
      <c r="D115" s="48">
        <f>(D20+D21)*1</f>
        <v>2</v>
      </c>
      <c r="E115" s="2"/>
      <c r="F115" s="2"/>
      <c r="G115" s="2"/>
      <c r="H115" s="2"/>
      <c r="I115" s="2"/>
      <c r="J115" s="2"/>
      <c r="K115" s="2"/>
    </row>
    <row r="116" spans="1:11" ht="15">
      <c r="A116" s="5">
        <v>10</v>
      </c>
      <c r="B116" s="7" t="s">
        <v>178</v>
      </c>
      <c r="C116" s="12" t="s">
        <v>25</v>
      </c>
      <c r="D116" s="48">
        <f>(D20+D21)*1</f>
        <v>2</v>
      </c>
      <c r="E116" s="2"/>
      <c r="F116" s="2"/>
      <c r="G116" s="2"/>
      <c r="H116" s="2"/>
      <c r="I116" s="2"/>
      <c r="J116" s="2"/>
      <c r="K116" s="2"/>
    </row>
    <row r="117" spans="1:11" ht="15">
      <c r="A117" s="5">
        <v>11</v>
      </c>
      <c r="B117" s="7" t="s">
        <v>179</v>
      </c>
      <c r="C117" s="12" t="s">
        <v>25</v>
      </c>
      <c r="D117" s="48">
        <f>(D20+D21)*1</f>
        <v>2</v>
      </c>
      <c r="E117" s="2"/>
      <c r="F117" s="2"/>
      <c r="G117" s="2"/>
      <c r="H117" s="2"/>
      <c r="I117" s="2"/>
      <c r="J117" s="2"/>
      <c r="K117" s="2"/>
    </row>
    <row r="118" spans="1:11" ht="15">
      <c r="A118" s="5">
        <v>12</v>
      </c>
      <c r="B118" s="7" t="s">
        <v>180</v>
      </c>
      <c r="C118" s="12" t="s">
        <v>25</v>
      </c>
      <c r="D118" s="48">
        <f>(D20+D21)*1</f>
        <v>2</v>
      </c>
      <c r="E118" s="2"/>
      <c r="F118" s="2"/>
      <c r="G118" s="2"/>
      <c r="H118" s="2"/>
      <c r="I118" s="2"/>
      <c r="J118" s="2"/>
      <c r="K118" s="2"/>
    </row>
    <row r="119" spans="1:11" ht="15">
      <c r="A119" s="5">
        <v>13</v>
      </c>
      <c r="B119" s="7" t="s">
        <v>181</v>
      </c>
      <c r="C119" s="12" t="s">
        <v>25</v>
      </c>
      <c r="D119" s="48">
        <f>D22*1</f>
        <v>1</v>
      </c>
      <c r="E119" s="2"/>
      <c r="F119" s="2"/>
      <c r="G119" s="2"/>
      <c r="H119" s="2"/>
      <c r="I119" s="2"/>
      <c r="J119" s="2"/>
      <c r="K119" s="2"/>
    </row>
    <row r="120" spans="1:11" ht="15">
      <c r="A120" s="5">
        <v>14</v>
      </c>
      <c r="B120" s="7" t="s">
        <v>182</v>
      </c>
      <c r="C120" s="12" t="s">
        <v>25</v>
      </c>
      <c r="D120" s="48">
        <f>(D20+D21)*1</f>
        <v>2</v>
      </c>
      <c r="E120" s="2"/>
      <c r="F120" s="2"/>
      <c r="G120" s="2"/>
      <c r="H120" s="2"/>
      <c r="I120" s="2"/>
      <c r="J120" s="2"/>
      <c r="K120" s="2"/>
    </row>
    <row r="121" spans="1:11" ht="15">
      <c r="A121" s="5">
        <v>15</v>
      </c>
      <c r="B121" s="7" t="s">
        <v>183</v>
      </c>
      <c r="C121" s="12" t="s">
        <v>25</v>
      </c>
      <c r="D121" s="48">
        <f>D20*1</f>
        <v>1</v>
      </c>
      <c r="E121" s="2"/>
      <c r="F121" s="2"/>
      <c r="G121" s="2"/>
      <c r="H121" s="2"/>
      <c r="I121" s="2"/>
      <c r="J121" s="2"/>
      <c r="K121" s="2"/>
    </row>
    <row r="122" spans="1:11" ht="15">
      <c r="A122" s="5">
        <v>16</v>
      </c>
      <c r="B122" s="7" t="s">
        <v>184</v>
      </c>
      <c r="C122" s="12" t="s">
        <v>25</v>
      </c>
      <c r="D122" s="48">
        <f>(D20+D21)*1</f>
        <v>2</v>
      </c>
      <c r="E122" s="2"/>
      <c r="F122" s="2"/>
      <c r="G122" s="2"/>
      <c r="H122" s="2"/>
      <c r="I122" s="2"/>
      <c r="J122" s="2"/>
      <c r="K122" s="2"/>
    </row>
    <row r="123" spans="1:11" ht="15">
      <c r="A123" s="5">
        <v>17</v>
      </c>
      <c r="B123" s="7" t="s">
        <v>185</v>
      </c>
      <c r="C123" s="12" t="s">
        <v>25</v>
      </c>
      <c r="D123" s="48">
        <f>(D20+D21+D22)*1</f>
        <v>3</v>
      </c>
      <c r="E123" s="2"/>
      <c r="F123" s="2"/>
      <c r="G123" s="2"/>
      <c r="H123" s="2"/>
      <c r="I123" s="2"/>
      <c r="J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25.5">
      <c r="A125" s="2"/>
      <c r="B125" s="9" t="s">
        <v>188</v>
      </c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4.25">
      <c r="A126" s="13"/>
      <c r="B126" s="17" t="s">
        <v>186</v>
      </c>
      <c r="C126" s="9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13">
        <v>1</v>
      </c>
      <c r="B127" s="34" t="s">
        <v>113</v>
      </c>
      <c r="C127" s="35" t="s">
        <v>25</v>
      </c>
      <c r="D127" s="46">
        <v>1</v>
      </c>
      <c r="E127" s="36"/>
      <c r="F127" s="36"/>
      <c r="G127" s="36"/>
      <c r="H127" s="36"/>
      <c r="I127" s="36"/>
      <c r="J127" s="36"/>
      <c r="K127" s="36"/>
    </row>
    <row r="128" spans="1:11" ht="15">
      <c r="A128" s="13">
        <v>2</v>
      </c>
      <c r="B128" s="37" t="s">
        <v>114</v>
      </c>
      <c r="C128" s="38" t="s">
        <v>25</v>
      </c>
      <c r="D128" s="32">
        <v>1</v>
      </c>
      <c r="E128" s="39"/>
      <c r="F128" s="39"/>
      <c r="G128" s="39"/>
      <c r="H128" s="39"/>
      <c r="I128" s="39"/>
      <c r="J128" s="39"/>
      <c r="K128" s="39"/>
    </row>
    <row r="129" spans="1:11" ht="15">
      <c r="A129" s="27">
        <v>3</v>
      </c>
      <c r="B129" s="51" t="s">
        <v>115</v>
      </c>
      <c r="C129" s="52" t="s">
        <v>25</v>
      </c>
      <c r="D129" s="47">
        <v>1</v>
      </c>
      <c r="E129" s="42"/>
      <c r="F129" s="42"/>
      <c r="G129" s="42"/>
      <c r="H129" s="42"/>
      <c r="I129" s="42"/>
      <c r="J129" s="42"/>
      <c r="K129" s="42"/>
    </row>
    <row r="130" spans="1:11" ht="15">
      <c r="A130" s="27"/>
      <c r="B130" s="28"/>
      <c r="C130" s="29"/>
      <c r="D130" s="22"/>
      <c r="E130" s="2"/>
      <c r="F130" s="2"/>
      <c r="G130" s="2"/>
      <c r="H130" s="2"/>
      <c r="I130" s="2"/>
      <c r="J130" s="2"/>
      <c r="K130" s="2"/>
    </row>
    <row r="131" spans="1:11" ht="15">
      <c r="A131" s="31">
        <v>1</v>
      </c>
      <c r="B131" s="53" t="s">
        <v>263</v>
      </c>
      <c r="C131" s="24" t="s">
        <v>25</v>
      </c>
      <c r="D131" s="56">
        <f>D127*1</f>
        <v>1</v>
      </c>
      <c r="E131" s="2"/>
      <c r="F131" s="2"/>
      <c r="G131" s="2"/>
      <c r="H131" s="2"/>
      <c r="I131" s="2"/>
      <c r="J131" s="2"/>
      <c r="K131" s="2"/>
    </row>
    <row r="132" spans="1:11" ht="15">
      <c r="A132" s="31">
        <v>2</v>
      </c>
      <c r="B132" s="53" t="s">
        <v>264</v>
      </c>
      <c r="C132" s="7" t="s">
        <v>25</v>
      </c>
      <c r="D132" s="56">
        <f>D127*2</f>
        <v>2</v>
      </c>
      <c r="E132" s="2"/>
      <c r="F132" s="2"/>
      <c r="G132" s="2"/>
      <c r="H132" s="2"/>
      <c r="I132" s="2"/>
      <c r="J132" s="2"/>
      <c r="K132" s="2"/>
    </row>
    <row r="133" spans="1:11" ht="15">
      <c r="A133" s="31">
        <v>3</v>
      </c>
      <c r="B133" s="54" t="s">
        <v>288</v>
      </c>
      <c r="C133" s="7" t="s">
        <v>25</v>
      </c>
      <c r="D133" s="56">
        <f>D128*1</f>
        <v>1</v>
      </c>
      <c r="E133" s="2"/>
      <c r="F133" s="2"/>
      <c r="G133" s="2"/>
      <c r="H133" s="2"/>
      <c r="I133" s="2"/>
      <c r="J133" s="2"/>
      <c r="K133" s="2"/>
    </row>
    <row r="134" spans="1:11" ht="15">
      <c r="A134" s="31">
        <v>4</v>
      </c>
      <c r="B134" s="54" t="s">
        <v>289</v>
      </c>
      <c r="C134" s="7" t="s">
        <v>25</v>
      </c>
      <c r="D134" s="56">
        <f>D128*4</f>
        <v>4</v>
      </c>
      <c r="E134" s="2"/>
      <c r="F134" s="2"/>
      <c r="G134" s="2"/>
      <c r="H134" s="2"/>
      <c r="I134" s="2"/>
      <c r="J134" s="2"/>
      <c r="K134" s="2"/>
    </row>
    <row r="135" spans="1:11" ht="15">
      <c r="A135" s="31">
        <v>5</v>
      </c>
      <c r="B135" s="53" t="s">
        <v>265</v>
      </c>
      <c r="C135" s="7" t="s">
        <v>25</v>
      </c>
      <c r="D135" s="56">
        <f>SUM(D127+D128)*1</f>
        <v>2</v>
      </c>
      <c r="E135" s="2"/>
      <c r="F135" s="2"/>
      <c r="G135" s="2"/>
      <c r="H135" s="2"/>
      <c r="I135" s="2"/>
      <c r="J135" s="2"/>
      <c r="K135" s="2"/>
    </row>
    <row r="136" spans="1:11" ht="15">
      <c r="A136" s="31">
        <v>6</v>
      </c>
      <c r="B136" s="53" t="s">
        <v>155</v>
      </c>
      <c r="C136" s="7" t="s">
        <v>25</v>
      </c>
      <c r="D136" s="56">
        <f>D127*1</f>
        <v>1</v>
      </c>
      <c r="E136" s="2"/>
      <c r="F136" s="2"/>
      <c r="G136" s="2"/>
      <c r="H136" s="2"/>
      <c r="I136" s="2"/>
      <c r="J136" s="2"/>
      <c r="K136" s="2"/>
    </row>
    <row r="137" spans="1:11" ht="15">
      <c r="A137" s="31">
        <v>7</v>
      </c>
      <c r="B137" s="53" t="s">
        <v>154</v>
      </c>
      <c r="C137" s="12" t="s">
        <v>28</v>
      </c>
      <c r="D137" s="56">
        <f>D127*1</f>
        <v>1</v>
      </c>
      <c r="E137" s="2"/>
      <c r="F137" s="2"/>
      <c r="G137" s="2"/>
      <c r="H137" s="2"/>
      <c r="I137" s="2"/>
      <c r="J137" s="2"/>
      <c r="K137" s="2"/>
    </row>
    <row r="138" spans="1:11" ht="15">
      <c r="A138" s="31">
        <v>8</v>
      </c>
      <c r="B138" s="54" t="s">
        <v>303</v>
      </c>
      <c r="C138" s="12" t="s">
        <v>28</v>
      </c>
      <c r="D138" s="56">
        <f>D128*1</f>
        <v>1</v>
      </c>
      <c r="E138" s="2"/>
      <c r="F138" s="2"/>
      <c r="G138" s="2"/>
      <c r="H138" s="2"/>
      <c r="I138" s="2"/>
      <c r="J138" s="2"/>
      <c r="K138" s="2"/>
    </row>
    <row r="139" spans="1:11" ht="15">
      <c r="A139" s="31">
        <v>9</v>
      </c>
      <c r="B139" s="54" t="s">
        <v>290</v>
      </c>
      <c r="C139" s="7" t="s">
        <v>25</v>
      </c>
      <c r="D139" s="56">
        <f>D128*1</f>
        <v>1</v>
      </c>
      <c r="E139" s="2"/>
      <c r="F139" s="2"/>
      <c r="G139" s="2"/>
      <c r="H139" s="2"/>
      <c r="I139" s="2"/>
      <c r="J139" s="2"/>
      <c r="K139" s="2"/>
    </row>
    <row r="140" spans="1:11" ht="15">
      <c r="A140" s="31">
        <v>10</v>
      </c>
      <c r="B140" s="54" t="s">
        <v>291</v>
      </c>
      <c r="C140" s="7" t="s">
        <v>25</v>
      </c>
      <c r="D140" s="56">
        <f>D128*1</f>
        <v>1</v>
      </c>
      <c r="E140" s="2"/>
      <c r="F140" s="2"/>
      <c r="G140" s="2"/>
      <c r="H140" s="2"/>
      <c r="I140" s="2"/>
      <c r="J140" s="2"/>
      <c r="K140" s="2"/>
    </row>
    <row r="141" spans="1:11" ht="15">
      <c r="A141" s="31">
        <v>11</v>
      </c>
      <c r="B141" s="54" t="s">
        <v>292</v>
      </c>
      <c r="C141" s="7" t="s">
        <v>25</v>
      </c>
      <c r="D141" s="56">
        <f>D128*1</f>
        <v>1</v>
      </c>
      <c r="E141" s="2"/>
      <c r="F141" s="2"/>
      <c r="G141" s="2"/>
      <c r="H141" s="2"/>
      <c r="I141" s="2"/>
      <c r="J141" s="2"/>
      <c r="K141" s="2"/>
    </row>
    <row r="142" spans="1:11" ht="15">
      <c r="A142" s="31">
        <v>12</v>
      </c>
      <c r="B142" s="54" t="s">
        <v>301</v>
      </c>
      <c r="C142" s="12" t="s">
        <v>28</v>
      </c>
      <c r="D142" s="56">
        <f>D128*1</f>
        <v>1</v>
      </c>
      <c r="E142" s="2"/>
      <c r="F142" s="2"/>
      <c r="G142" s="2"/>
      <c r="H142" s="2"/>
      <c r="I142" s="2"/>
      <c r="J142" s="2"/>
      <c r="K142" s="2"/>
    </row>
    <row r="143" spans="1:11" ht="15">
      <c r="A143" s="31">
        <v>13</v>
      </c>
      <c r="B143" s="54" t="s">
        <v>302</v>
      </c>
      <c r="C143" s="7" t="s">
        <v>25</v>
      </c>
      <c r="D143" s="56">
        <f>D128*1</f>
        <v>1</v>
      </c>
      <c r="E143" s="2"/>
      <c r="F143" s="2"/>
      <c r="G143" s="2"/>
      <c r="H143" s="2"/>
      <c r="I143" s="2"/>
      <c r="J143" s="2"/>
      <c r="K143" s="2"/>
    </row>
    <row r="144" spans="1:11" ht="15">
      <c r="A144" s="31">
        <v>14</v>
      </c>
      <c r="B144" s="54" t="s">
        <v>304</v>
      </c>
      <c r="C144" s="7" t="s">
        <v>25</v>
      </c>
      <c r="D144" s="56">
        <f>D128*1</f>
        <v>1</v>
      </c>
      <c r="E144" s="2"/>
      <c r="F144" s="2"/>
      <c r="G144" s="2"/>
      <c r="H144" s="2"/>
      <c r="I144" s="2"/>
      <c r="J144" s="2"/>
      <c r="K144" s="2"/>
    </row>
    <row r="145" spans="1:11" ht="15">
      <c r="A145" s="31">
        <v>15</v>
      </c>
      <c r="B145" s="54" t="s">
        <v>363</v>
      </c>
      <c r="C145" s="7" t="s">
        <v>25</v>
      </c>
      <c r="D145" s="56">
        <f>D128*1</f>
        <v>1</v>
      </c>
      <c r="E145" s="2"/>
      <c r="F145" s="2"/>
      <c r="G145" s="2"/>
      <c r="H145" s="2"/>
      <c r="I145" s="2"/>
      <c r="J145" s="2"/>
      <c r="K145" s="2"/>
    </row>
    <row r="146" spans="1:11" ht="15">
      <c r="A146" s="31">
        <v>16</v>
      </c>
      <c r="B146" s="54" t="s">
        <v>309</v>
      </c>
      <c r="C146" s="7" t="s">
        <v>25</v>
      </c>
      <c r="D146" s="56">
        <f>D128*1</f>
        <v>1</v>
      </c>
      <c r="E146" s="2"/>
      <c r="F146" s="2"/>
      <c r="G146" s="2"/>
      <c r="H146" s="2"/>
      <c r="I146" s="2"/>
      <c r="J146" s="2"/>
      <c r="K146" s="2"/>
    </row>
    <row r="147" spans="1:11" ht="15">
      <c r="A147" s="31">
        <v>17</v>
      </c>
      <c r="B147" s="53" t="s">
        <v>294</v>
      </c>
      <c r="C147" s="7" t="s">
        <v>25</v>
      </c>
      <c r="D147" s="56">
        <f>D127*1</f>
        <v>1</v>
      </c>
      <c r="E147" s="2"/>
      <c r="F147" s="2"/>
      <c r="G147" s="2"/>
      <c r="H147" s="2"/>
      <c r="I147" s="2"/>
      <c r="J147" s="2"/>
      <c r="K147" s="2"/>
    </row>
    <row r="148" spans="1:11" ht="15">
      <c r="A148" s="31">
        <v>18</v>
      </c>
      <c r="B148" s="53" t="s">
        <v>293</v>
      </c>
      <c r="C148" s="7" t="s">
        <v>25</v>
      </c>
      <c r="D148" s="56">
        <f>D127*1</f>
        <v>1</v>
      </c>
      <c r="E148" s="2"/>
      <c r="F148" s="2"/>
      <c r="G148" s="2"/>
      <c r="H148" s="2"/>
      <c r="I148" s="2"/>
      <c r="J148" s="2"/>
      <c r="K148" s="2"/>
    </row>
    <row r="149" spans="1:11" ht="15">
      <c r="A149" s="31">
        <v>19</v>
      </c>
      <c r="B149" s="54" t="s">
        <v>309</v>
      </c>
      <c r="C149" s="7" t="s">
        <v>25</v>
      </c>
      <c r="D149" s="56">
        <f>D128*1</f>
        <v>1</v>
      </c>
      <c r="E149" s="2"/>
      <c r="F149" s="2"/>
      <c r="G149" s="2"/>
      <c r="H149" s="2"/>
      <c r="I149" s="2"/>
      <c r="J149" s="2"/>
      <c r="K149" s="2"/>
    </row>
    <row r="150" spans="1:11" ht="15">
      <c r="A150" s="31">
        <v>20</v>
      </c>
      <c r="B150" s="53" t="s">
        <v>229</v>
      </c>
      <c r="C150" s="7" t="s">
        <v>25</v>
      </c>
      <c r="D150" s="56">
        <f>D127*4</f>
        <v>4</v>
      </c>
      <c r="E150" s="2"/>
      <c r="F150" s="2"/>
      <c r="G150" s="2"/>
      <c r="H150" s="2"/>
      <c r="I150" s="2"/>
      <c r="J150" s="2"/>
      <c r="K150" s="2"/>
    </row>
    <row r="151" spans="1:11" ht="15">
      <c r="A151" s="31">
        <v>21</v>
      </c>
      <c r="B151" s="54" t="s">
        <v>295</v>
      </c>
      <c r="C151" s="7" t="s">
        <v>25</v>
      </c>
      <c r="D151" s="56">
        <f>D128*1</f>
        <v>1</v>
      </c>
      <c r="E151" s="2"/>
      <c r="F151" s="2"/>
      <c r="G151" s="2"/>
      <c r="H151" s="2"/>
      <c r="I151" s="2"/>
      <c r="J151" s="2"/>
      <c r="K151" s="2"/>
    </row>
    <row r="152" spans="1:11" ht="15">
      <c r="A152" s="31">
        <v>22</v>
      </c>
      <c r="B152" s="53" t="s">
        <v>296</v>
      </c>
      <c r="C152" s="7" t="s">
        <v>25</v>
      </c>
      <c r="D152" s="56">
        <f>D128*1</f>
        <v>1</v>
      </c>
      <c r="E152" s="2"/>
      <c r="F152" s="2"/>
      <c r="G152" s="2"/>
      <c r="H152" s="2"/>
      <c r="I152" s="2"/>
      <c r="J152" s="2"/>
      <c r="K152" s="2"/>
    </row>
    <row r="153" spans="1:11" ht="15">
      <c r="A153" s="31">
        <v>23</v>
      </c>
      <c r="B153" s="53" t="s">
        <v>247</v>
      </c>
      <c r="C153" s="7" t="s">
        <v>25</v>
      </c>
      <c r="D153" s="56">
        <f>SUM(D127:D129)*1</f>
        <v>3</v>
      </c>
      <c r="E153" s="2"/>
      <c r="F153" s="2"/>
      <c r="G153" s="2"/>
      <c r="H153" s="2"/>
      <c r="I153" s="2"/>
      <c r="J153" s="2"/>
      <c r="K153" s="2"/>
    </row>
    <row r="154" spans="1:11" ht="15">
      <c r="A154" s="31">
        <v>24</v>
      </c>
      <c r="B154" s="53" t="s">
        <v>266</v>
      </c>
      <c r="C154" s="7" t="s">
        <v>25</v>
      </c>
      <c r="D154" s="56">
        <f>SUM(D127:D129)*1</f>
        <v>3</v>
      </c>
      <c r="E154" s="2"/>
      <c r="F154" s="2"/>
      <c r="G154" s="2"/>
      <c r="H154" s="2"/>
      <c r="I154" s="2"/>
      <c r="J154" s="2"/>
      <c r="K154" s="2"/>
    </row>
    <row r="155" spans="1:11" ht="15">
      <c r="A155" s="31">
        <v>25</v>
      </c>
      <c r="B155" s="53" t="s">
        <v>79</v>
      </c>
      <c r="C155" s="7" t="s">
        <v>25</v>
      </c>
      <c r="D155" s="56">
        <f>SUM(D127*1+D128*2+D129*1)</f>
        <v>4</v>
      </c>
      <c r="E155" s="2"/>
      <c r="F155" s="2"/>
      <c r="G155" s="2"/>
      <c r="H155" s="2"/>
      <c r="I155" s="2"/>
      <c r="J155" s="2"/>
      <c r="K155" s="2"/>
    </row>
    <row r="156" spans="1:11" ht="15">
      <c r="A156" s="31">
        <v>26</v>
      </c>
      <c r="B156" s="53" t="s">
        <v>83</v>
      </c>
      <c r="C156" s="7" t="s">
        <v>25</v>
      </c>
      <c r="D156" s="56">
        <f>SUM(D127+D129)*1</f>
        <v>2</v>
      </c>
      <c r="E156" s="2"/>
      <c r="F156" s="2"/>
      <c r="G156" s="2"/>
      <c r="H156" s="2"/>
      <c r="I156" s="2"/>
      <c r="J156" s="2"/>
      <c r="K156" s="2"/>
    </row>
    <row r="157" spans="1:11" ht="15">
      <c r="A157" s="31">
        <v>27</v>
      </c>
      <c r="B157" s="54" t="s">
        <v>300</v>
      </c>
      <c r="C157" s="7" t="s">
        <v>25</v>
      </c>
      <c r="D157" s="56">
        <f>D128*1</f>
        <v>1</v>
      </c>
      <c r="E157" s="2"/>
      <c r="F157" s="2"/>
      <c r="G157" s="2"/>
      <c r="H157" s="2"/>
      <c r="I157" s="2"/>
      <c r="J157" s="2"/>
      <c r="K157" s="2"/>
    </row>
    <row r="158" spans="1:11" ht="15">
      <c r="A158" s="31">
        <v>28</v>
      </c>
      <c r="B158" s="54" t="s">
        <v>299</v>
      </c>
      <c r="C158" s="7" t="s">
        <v>25</v>
      </c>
      <c r="D158" s="56">
        <f>D128*1</f>
        <v>1</v>
      </c>
      <c r="E158" s="2"/>
      <c r="F158" s="2"/>
      <c r="G158" s="2"/>
      <c r="H158" s="2"/>
      <c r="I158" s="2"/>
      <c r="J158" s="2"/>
      <c r="K158" s="2"/>
    </row>
    <row r="159" spans="1:11" ht="15">
      <c r="A159" s="31">
        <v>29</v>
      </c>
      <c r="B159" s="54" t="s">
        <v>233</v>
      </c>
      <c r="C159" s="7" t="s">
        <v>25</v>
      </c>
      <c r="D159" s="56">
        <f>D128*1</f>
        <v>1</v>
      </c>
      <c r="E159" s="2"/>
      <c r="F159" s="2"/>
      <c r="G159" s="2"/>
      <c r="H159" s="2"/>
      <c r="I159" s="2"/>
      <c r="J159" s="2"/>
      <c r="K159" s="2"/>
    </row>
    <row r="160" spans="1:11" ht="15">
      <c r="A160" s="31">
        <v>30</v>
      </c>
      <c r="B160" s="53" t="s">
        <v>365</v>
      </c>
      <c r="C160" s="7" t="s">
        <v>25</v>
      </c>
      <c r="D160" s="56">
        <f>D128*1</f>
        <v>1</v>
      </c>
      <c r="E160" s="2"/>
      <c r="F160" s="2"/>
      <c r="G160" s="2"/>
      <c r="H160" s="2"/>
      <c r="I160" s="2"/>
      <c r="J160" s="2"/>
      <c r="K160" s="2"/>
    </row>
    <row r="161" spans="1:11" ht="15">
      <c r="A161" s="31">
        <v>31</v>
      </c>
      <c r="B161" s="54" t="s">
        <v>135</v>
      </c>
      <c r="C161" s="7" t="s">
        <v>25</v>
      </c>
      <c r="D161" s="56">
        <f>D128*1</f>
        <v>1</v>
      </c>
      <c r="E161" s="2"/>
      <c r="F161" s="2"/>
      <c r="G161" s="2"/>
      <c r="H161" s="2"/>
      <c r="I161" s="2"/>
      <c r="J161" s="2"/>
      <c r="K161" s="2"/>
    </row>
    <row r="162" spans="1:11" ht="15">
      <c r="A162" s="31">
        <v>32</v>
      </c>
      <c r="B162" s="54" t="s">
        <v>297</v>
      </c>
      <c r="C162" s="7" t="s">
        <v>25</v>
      </c>
      <c r="D162" s="56">
        <f>D128*1</f>
        <v>1</v>
      </c>
      <c r="E162" s="2"/>
      <c r="F162" s="2"/>
      <c r="G162" s="2"/>
      <c r="H162" s="2"/>
      <c r="I162" s="2"/>
      <c r="J162" s="2"/>
      <c r="K162" s="2"/>
    </row>
    <row r="163" spans="1:11" ht="15">
      <c r="A163" s="31">
        <v>33</v>
      </c>
      <c r="B163" s="54" t="s">
        <v>298</v>
      </c>
      <c r="C163" s="7" t="s">
        <v>25</v>
      </c>
      <c r="D163" s="56">
        <f>D128*1</f>
        <v>1</v>
      </c>
      <c r="E163" s="2"/>
      <c r="F163" s="2"/>
      <c r="G163" s="2"/>
      <c r="H163" s="2"/>
      <c r="I163" s="2"/>
      <c r="J163" s="2"/>
      <c r="K163" s="2"/>
    </row>
    <row r="164" spans="1:11" ht="15">
      <c r="A164" s="31">
        <v>34</v>
      </c>
      <c r="B164" s="53" t="s">
        <v>267</v>
      </c>
      <c r="C164" s="7" t="s">
        <v>25</v>
      </c>
      <c r="D164" s="56">
        <f>D128*1</f>
        <v>1</v>
      </c>
      <c r="E164" s="2"/>
      <c r="F164" s="2"/>
      <c r="G164" s="2"/>
      <c r="H164" s="2"/>
      <c r="I164" s="2"/>
      <c r="J164" s="2"/>
      <c r="K164" s="2"/>
    </row>
    <row r="165" spans="1:11" ht="15">
      <c r="A165" s="31">
        <v>35</v>
      </c>
      <c r="B165" s="53" t="s">
        <v>44</v>
      </c>
      <c r="C165" s="7" t="s">
        <v>25</v>
      </c>
      <c r="D165" s="56">
        <f>D128*6</f>
        <v>6</v>
      </c>
      <c r="E165" s="2"/>
      <c r="F165" s="2"/>
      <c r="G165" s="2"/>
      <c r="H165" s="2"/>
      <c r="I165" s="2"/>
      <c r="J165" s="2"/>
      <c r="K165" s="2"/>
    </row>
    <row r="166" spans="1:11" ht="15">
      <c r="A166" s="31">
        <v>36</v>
      </c>
      <c r="B166" s="53" t="s">
        <v>256</v>
      </c>
      <c r="C166" s="12" t="s">
        <v>28</v>
      </c>
      <c r="D166" s="56">
        <f>SUM(D127:D129)*1</f>
        <v>3</v>
      </c>
      <c r="E166" s="2"/>
      <c r="F166" s="2"/>
      <c r="G166" s="2"/>
      <c r="H166" s="2"/>
      <c r="I166" s="2"/>
      <c r="J166" s="2"/>
      <c r="K166" s="2"/>
    </row>
    <row r="167" spans="1:11" ht="15">
      <c r="A167" s="71"/>
      <c r="B167" s="53" t="s">
        <v>268</v>
      </c>
      <c r="C167" s="12" t="s">
        <v>28</v>
      </c>
      <c r="D167" s="56">
        <f>D127*1</f>
        <v>1</v>
      </c>
      <c r="E167" s="2"/>
      <c r="F167" s="2"/>
      <c r="G167" s="2"/>
      <c r="H167" s="2"/>
      <c r="I167" s="2"/>
      <c r="J167" s="2"/>
      <c r="K167" s="2"/>
    </row>
    <row r="168" spans="1:11" ht="15">
      <c r="A168" s="71"/>
      <c r="B168" s="53" t="s">
        <v>269</v>
      </c>
      <c r="C168" s="24"/>
      <c r="D168" s="22"/>
      <c r="E168" s="2"/>
      <c r="F168" s="2"/>
      <c r="G168" s="2"/>
      <c r="H168" s="2"/>
      <c r="I168" s="2"/>
      <c r="J168" s="2"/>
      <c r="K168" s="2"/>
    </row>
    <row r="169" spans="1:11" ht="15">
      <c r="A169" s="71"/>
      <c r="B169" s="53" t="s">
        <v>270</v>
      </c>
      <c r="C169" s="24"/>
      <c r="D169" s="22"/>
      <c r="E169" s="2"/>
      <c r="F169" s="2"/>
      <c r="G169" s="2"/>
      <c r="H169" s="2"/>
      <c r="I169" s="2"/>
      <c r="J169" s="2"/>
      <c r="K169" s="2"/>
    </row>
    <row r="170" spans="1:11" ht="15">
      <c r="A170" s="71"/>
      <c r="B170" s="53" t="s">
        <v>241</v>
      </c>
      <c r="C170" s="24"/>
      <c r="D170" s="22"/>
      <c r="E170" s="2"/>
      <c r="F170" s="2"/>
      <c r="G170" s="2"/>
      <c r="H170" s="2"/>
      <c r="I170" s="2"/>
      <c r="J170" s="2"/>
      <c r="K170" s="2"/>
    </row>
    <row r="171" spans="1:11" ht="15">
      <c r="A171" s="71"/>
      <c r="B171" s="53" t="s">
        <v>243</v>
      </c>
      <c r="C171" s="24"/>
      <c r="D171" s="22"/>
      <c r="E171" s="2"/>
      <c r="F171" s="2"/>
      <c r="G171" s="2"/>
      <c r="H171" s="2"/>
      <c r="I171" s="2"/>
      <c r="J171" s="2"/>
      <c r="K171" s="2"/>
    </row>
    <row r="172" spans="1:11" ht="15">
      <c r="A172" s="33">
        <v>37</v>
      </c>
      <c r="B172" s="54" t="s">
        <v>311</v>
      </c>
      <c r="C172" s="24" t="s">
        <v>25</v>
      </c>
      <c r="D172" s="56">
        <f>D128*1</f>
        <v>1</v>
      </c>
      <c r="E172" s="2"/>
      <c r="F172" s="2"/>
      <c r="G172" s="2"/>
      <c r="H172" s="2"/>
      <c r="I172" s="2"/>
      <c r="J172" s="2"/>
      <c r="K172" s="2"/>
    </row>
    <row r="173" spans="1:11" ht="15">
      <c r="A173" s="33">
        <v>38</v>
      </c>
      <c r="B173" s="54" t="s">
        <v>32</v>
      </c>
      <c r="C173" s="24" t="s">
        <v>308</v>
      </c>
      <c r="D173" s="56">
        <f>D128*2</f>
        <v>2</v>
      </c>
      <c r="E173" s="2"/>
      <c r="F173" s="2"/>
      <c r="G173" s="2"/>
      <c r="H173" s="2"/>
      <c r="I173" s="2"/>
      <c r="J173" s="2"/>
      <c r="K173" s="2"/>
    </row>
    <row r="174" spans="1:11" ht="15">
      <c r="A174" s="31">
        <v>39</v>
      </c>
      <c r="B174" s="53" t="s">
        <v>271</v>
      </c>
      <c r="C174" s="24" t="s">
        <v>25</v>
      </c>
      <c r="D174" s="56">
        <f>D127*1</f>
        <v>1</v>
      </c>
      <c r="E174" s="2"/>
      <c r="F174" s="2"/>
      <c r="G174" s="2"/>
      <c r="H174" s="2"/>
      <c r="I174" s="2"/>
      <c r="J174" s="2"/>
      <c r="K174" s="2"/>
    </row>
    <row r="175" spans="1:11" ht="15">
      <c r="A175" s="31">
        <v>40</v>
      </c>
      <c r="B175" s="53" t="s">
        <v>257</v>
      </c>
      <c r="C175" s="7" t="s">
        <v>25</v>
      </c>
      <c r="D175" s="56">
        <f>SUM(D127:D129)*1</f>
        <v>3</v>
      </c>
      <c r="E175" s="2"/>
      <c r="F175" s="2"/>
      <c r="G175" s="2"/>
      <c r="H175" s="2"/>
      <c r="I175" s="2"/>
      <c r="J175" s="2"/>
      <c r="K175" s="2"/>
    </row>
    <row r="176" spans="1:11" ht="15">
      <c r="A176" s="31">
        <v>41</v>
      </c>
      <c r="B176" s="53" t="s">
        <v>272</v>
      </c>
      <c r="C176" s="7" t="s">
        <v>25</v>
      </c>
      <c r="D176" s="56">
        <f>SUM(D127:D129)*1</f>
        <v>3</v>
      </c>
      <c r="E176" s="2"/>
      <c r="F176" s="2"/>
      <c r="G176" s="2"/>
      <c r="H176" s="2"/>
      <c r="I176" s="2"/>
      <c r="J176" s="2"/>
      <c r="K176" s="2"/>
    </row>
    <row r="177" spans="1:11" ht="15">
      <c r="A177" s="31">
        <v>42</v>
      </c>
      <c r="B177" s="53" t="s">
        <v>107</v>
      </c>
      <c r="C177" s="7" t="s">
        <v>25</v>
      </c>
      <c r="D177" s="56">
        <f>SUM(D127:D129)*1</f>
        <v>3</v>
      </c>
      <c r="E177" s="2"/>
      <c r="F177" s="2"/>
      <c r="G177" s="2"/>
      <c r="H177" s="2"/>
      <c r="I177" s="2"/>
      <c r="J177" s="2"/>
      <c r="K177" s="2"/>
    </row>
    <row r="178" spans="1:11" ht="15">
      <c r="A178" s="31">
        <v>43</v>
      </c>
      <c r="B178" s="53" t="s">
        <v>99</v>
      </c>
      <c r="C178" s="7" t="s">
        <v>25</v>
      </c>
      <c r="D178" s="56">
        <f>D127*1</f>
        <v>1</v>
      </c>
      <c r="E178" s="2"/>
      <c r="F178" s="2"/>
      <c r="G178" s="2"/>
      <c r="H178" s="2"/>
      <c r="I178" s="2"/>
      <c r="J178" s="2"/>
      <c r="K178" s="2"/>
    </row>
    <row r="179" spans="1:11" ht="15">
      <c r="A179" s="31">
        <v>44</v>
      </c>
      <c r="B179" s="53" t="s">
        <v>273</v>
      </c>
      <c r="C179" s="7" t="s">
        <v>25</v>
      </c>
      <c r="D179" s="56">
        <f>D127*1</f>
        <v>1</v>
      </c>
      <c r="E179" s="2"/>
      <c r="F179" s="2"/>
      <c r="G179" s="2"/>
      <c r="H179" s="2"/>
      <c r="I179" s="2"/>
      <c r="J179" s="2"/>
      <c r="K179" s="2"/>
    </row>
    <row r="180" spans="1:11" ht="15">
      <c r="A180" s="31">
        <v>45</v>
      </c>
      <c r="B180" s="53" t="s">
        <v>37</v>
      </c>
      <c r="C180" s="7" t="s">
        <v>25</v>
      </c>
      <c r="D180" s="56">
        <f>SUM(D127+D128)*1</f>
        <v>2</v>
      </c>
      <c r="E180" s="2"/>
      <c r="F180" s="2"/>
      <c r="G180" s="2"/>
      <c r="H180" s="2"/>
      <c r="I180" s="2"/>
      <c r="J180" s="2"/>
      <c r="K180" s="2"/>
    </row>
    <row r="181" spans="1:11" ht="15">
      <c r="A181" s="31">
        <v>46</v>
      </c>
      <c r="B181" s="54" t="s">
        <v>307</v>
      </c>
      <c r="C181" s="7" t="s">
        <v>25</v>
      </c>
      <c r="D181" s="56">
        <f>D128*1</f>
        <v>1</v>
      </c>
      <c r="E181" s="2"/>
      <c r="F181" s="2"/>
      <c r="G181" s="2"/>
      <c r="H181" s="2"/>
      <c r="I181" s="2"/>
      <c r="J181" s="2"/>
      <c r="K181" s="2"/>
    </row>
    <row r="182" spans="1:11" ht="15">
      <c r="A182" s="31">
        <v>47</v>
      </c>
      <c r="B182" s="54" t="s">
        <v>305</v>
      </c>
      <c r="C182" s="7" t="s">
        <v>25</v>
      </c>
      <c r="D182" s="56">
        <f>D128*4</f>
        <v>4</v>
      </c>
      <c r="E182" s="2"/>
      <c r="F182" s="2"/>
      <c r="G182" s="2"/>
      <c r="H182" s="2"/>
      <c r="I182" s="2"/>
      <c r="J182" s="2"/>
      <c r="K182" s="2"/>
    </row>
    <row r="183" spans="1:11" ht="15">
      <c r="A183" s="31">
        <v>48</v>
      </c>
      <c r="B183" s="54" t="s">
        <v>306</v>
      </c>
      <c r="C183" s="7" t="s">
        <v>25</v>
      </c>
      <c r="D183" s="56">
        <f>D128*2</f>
        <v>2</v>
      </c>
      <c r="E183" s="2"/>
      <c r="F183" s="2"/>
      <c r="G183" s="2"/>
      <c r="H183" s="2"/>
      <c r="I183" s="2"/>
      <c r="J183" s="2"/>
      <c r="K183" s="2"/>
    </row>
    <row r="184" spans="1:11" ht="15">
      <c r="A184" s="31">
        <v>49</v>
      </c>
      <c r="B184" s="54" t="s">
        <v>310</v>
      </c>
      <c r="C184" s="7" t="s">
        <v>25</v>
      </c>
      <c r="D184" s="56">
        <f>D128*1</f>
        <v>1</v>
      </c>
      <c r="E184" s="2"/>
      <c r="F184" s="2"/>
      <c r="G184" s="2"/>
      <c r="H184" s="2"/>
      <c r="I184" s="2"/>
      <c r="J184" s="2"/>
      <c r="K184" s="2"/>
    </row>
    <row r="185" spans="1:11" ht="15">
      <c r="A185" s="31">
        <v>50</v>
      </c>
      <c r="B185" s="55" t="s">
        <v>312</v>
      </c>
      <c r="C185" s="7" t="s">
        <v>25</v>
      </c>
      <c r="D185" s="56">
        <f>D129*67</f>
        <v>67</v>
      </c>
      <c r="E185" s="2"/>
      <c r="F185" s="2"/>
      <c r="G185" s="2"/>
      <c r="H185" s="2"/>
      <c r="I185" s="2"/>
      <c r="J185" s="2"/>
      <c r="K185" s="2"/>
    </row>
    <row r="186" spans="1:11" ht="15">
      <c r="A186" s="31">
        <v>51</v>
      </c>
      <c r="B186" s="55" t="s">
        <v>313</v>
      </c>
      <c r="C186" s="7" t="s">
        <v>25</v>
      </c>
      <c r="D186" s="56">
        <f>D129*1</f>
        <v>1</v>
      </c>
      <c r="E186" s="2"/>
      <c r="F186" s="2"/>
      <c r="G186" s="2"/>
      <c r="H186" s="2"/>
      <c r="I186" s="2"/>
      <c r="J186" s="2"/>
      <c r="K186" s="2"/>
    </row>
    <row r="187" spans="1:11" ht="15">
      <c r="A187" s="31">
        <v>52</v>
      </c>
      <c r="B187" s="55" t="s">
        <v>314</v>
      </c>
      <c r="C187" s="7" t="s">
        <v>25</v>
      </c>
      <c r="D187" s="56">
        <f>D129*1</f>
        <v>1</v>
      </c>
      <c r="E187" s="2"/>
      <c r="F187" s="2"/>
      <c r="G187" s="2"/>
      <c r="H187" s="2"/>
      <c r="I187" s="2"/>
      <c r="J187" s="2"/>
      <c r="K187" s="2"/>
    </row>
    <row r="188" spans="1:11" ht="15">
      <c r="A188" s="31">
        <v>53</v>
      </c>
      <c r="B188" s="55" t="s">
        <v>315</v>
      </c>
      <c r="C188" s="7" t="s">
        <v>25</v>
      </c>
      <c r="D188" s="56">
        <f>D129*2</f>
        <v>2</v>
      </c>
      <c r="E188" s="2"/>
      <c r="F188" s="2"/>
      <c r="G188" s="2"/>
      <c r="H188" s="2"/>
      <c r="I188" s="2"/>
      <c r="J188" s="2"/>
      <c r="K188" s="2"/>
    </row>
    <row r="189" spans="1:11" ht="15" customHeight="1">
      <c r="A189" s="31">
        <v>54</v>
      </c>
      <c r="B189" s="41" t="s">
        <v>316</v>
      </c>
      <c r="C189" s="7" t="s">
        <v>362</v>
      </c>
      <c r="D189" s="56">
        <f>D129*2</f>
        <v>2</v>
      </c>
      <c r="E189" s="2"/>
      <c r="F189" s="2"/>
      <c r="G189" s="2"/>
      <c r="H189" s="2"/>
      <c r="I189" s="2"/>
      <c r="J189" s="2"/>
      <c r="K189" s="2"/>
    </row>
    <row r="190" spans="1:11" ht="15">
      <c r="A190" s="31">
        <v>55</v>
      </c>
      <c r="B190" s="55" t="s">
        <v>317</v>
      </c>
      <c r="C190" s="7" t="s">
        <v>25</v>
      </c>
      <c r="D190" s="56">
        <f>D129*8</f>
        <v>8</v>
      </c>
      <c r="E190" s="2"/>
      <c r="F190" s="2"/>
      <c r="G190" s="2"/>
      <c r="H190" s="2"/>
      <c r="I190" s="2"/>
      <c r="J190" s="2"/>
      <c r="K190" s="2"/>
    </row>
    <row r="191" spans="1:11" ht="15">
      <c r="A191" s="31">
        <v>56</v>
      </c>
      <c r="B191" s="55" t="s">
        <v>104</v>
      </c>
      <c r="C191" s="7" t="s">
        <v>25</v>
      </c>
      <c r="D191" s="56">
        <f>D129*1</f>
        <v>1</v>
      </c>
      <c r="E191" s="2"/>
      <c r="F191" s="2"/>
      <c r="G191" s="2"/>
      <c r="H191" s="2"/>
      <c r="I191" s="2"/>
      <c r="J191" s="2"/>
      <c r="K191" s="2"/>
    </row>
    <row r="192" spans="1:11" ht="15">
      <c r="A192" s="31">
        <v>57</v>
      </c>
      <c r="B192" s="55" t="s">
        <v>318</v>
      </c>
      <c r="C192" s="7" t="s">
        <v>25</v>
      </c>
      <c r="D192" s="56">
        <f>D129*4</f>
        <v>4</v>
      </c>
      <c r="E192" s="2"/>
      <c r="F192" s="2"/>
      <c r="G192" s="2"/>
      <c r="H192" s="2"/>
      <c r="I192" s="2"/>
      <c r="J192" s="2"/>
      <c r="K192" s="2"/>
    </row>
    <row r="193" spans="1:11" ht="15">
      <c r="A193" s="31">
        <v>58</v>
      </c>
      <c r="B193" s="55" t="s">
        <v>319</v>
      </c>
      <c r="C193" s="7" t="s">
        <v>25</v>
      </c>
      <c r="D193" s="56">
        <f>D129*2</f>
        <v>2</v>
      </c>
      <c r="E193" s="2"/>
      <c r="F193" s="2"/>
      <c r="G193" s="2"/>
      <c r="H193" s="2"/>
      <c r="I193" s="2"/>
      <c r="J193" s="2"/>
      <c r="K193" s="2"/>
    </row>
    <row r="194" spans="1:11" ht="15">
      <c r="A194" s="31">
        <v>59</v>
      </c>
      <c r="B194" s="55" t="s">
        <v>364</v>
      </c>
      <c r="C194" s="7" t="s">
        <v>25</v>
      </c>
      <c r="D194" s="56">
        <f>D129*1</f>
        <v>1</v>
      </c>
      <c r="E194" s="2"/>
      <c r="F194" s="2"/>
      <c r="G194" s="2"/>
      <c r="H194" s="2"/>
      <c r="I194" s="2"/>
      <c r="J194" s="2"/>
      <c r="K194" s="2"/>
    </row>
    <row r="195" spans="1:11" ht="15">
      <c r="A195" s="31">
        <v>60</v>
      </c>
      <c r="B195" s="54" t="s">
        <v>274</v>
      </c>
      <c r="C195" s="7" t="s">
        <v>25</v>
      </c>
      <c r="D195" s="56">
        <f>D128*1</f>
        <v>1</v>
      </c>
      <c r="E195" s="2"/>
      <c r="F195" s="2"/>
      <c r="G195" s="2"/>
      <c r="H195" s="2"/>
      <c r="I195" s="2"/>
      <c r="J195" s="2"/>
      <c r="K195" s="2"/>
    </row>
    <row r="196" spans="1:11" ht="15">
      <c r="A196" s="31">
        <v>61</v>
      </c>
      <c r="B196" s="54" t="s">
        <v>275</v>
      </c>
      <c r="C196" s="24" t="s">
        <v>202</v>
      </c>
      <c r="D196" s="56">
        <f>D128*1</f>
        <v>1</v>
      </c>
      <c r="E196" s="2"/>
      <c r="F196" s="2"/>
      <c r="G196" s="2"/>
      <c r="H196" s="2"/>
      <c r="I196" s="2"/>
      <c r="J196" s="2"/>
      <c r="K196" s="2"/>
    </row>
    <row r="197" spans="1:11" ht="15">
      <c r="A197" s="31">
        <v>62</v>
      </c>
      <c r="B197" s="54" t="s">
        <v>276</v>
      </c>
      <c r="C197" s="7" t="s">
        <v>28</v>
      </c>
      <c r="D197" s="56">
        <f>D128*1</f>
        <v>1</v>
      </c>
      <c r="E197" s="2"/>
      <c r="F197" s="2"/>
      <c r="G197" s="2"/>
      <c r="H197" s="2"/>
      <c r="I197" s="2"/>
      <c r="J197" s="2"/>
      <c r="K197" s="2"/>
    </row>
    <row r="198" spans="1:11" ht="14.25">
      <c r="A198" s="88"/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8.75">
      <c r="A199" s="19"/>
      <c r="B199" s="68" t="s">
        <v>281</v>
      </c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1:11" ht="12.75">
      <c r="A200" s="19"/>
      <c r="B200" s="70" t="s">
        <v>283</v>
      </c>
      <c r="C200" s="70"/>
      <c r="D200" s="70"/>
      <c r="E200" s="70"/>
      <c r="F200" s="70"/>
      <c r="G200" s="70"/>
      <c r="H200" s="70"/>
      <c r="I200" s="70"/>
      <c r="J200" s="19"/>
      <c r="K200" s="19"/>
    </row>
    <row r="201" spans="1:11" ht="12.75">
      <c r="A201" s="19"/>
      <c r="B201" s="30" t="s">
        <v>262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2.7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2.7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2.7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2.7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2.7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2.7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2.7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2.7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2.7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2.7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2.7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2.7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2.7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2.7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2.7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2.7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2.7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2.7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2.7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2.7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2.7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2.7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2.7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2.7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2.7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2.7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2.7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2.7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2.7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2.7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2.7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2.7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2.7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2.7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2.7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2.7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2.7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2.7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2.7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2.7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2.7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2.7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2.7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2.7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2.7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2.7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2.7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2.7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2.7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2.7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2.7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2.7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2.7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2.7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2.7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2.7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2.7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2.7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</row>
  </sheetData>
  <mergeCells count="23">
    <mergeCell ref="A167:A171"/>
    <mergeCell ref="B199:K199"/>
    <mergeCell ref="B200:I200"/>
    <mergeCell ref="E14:E16"/>
    <mergeCell ref="F14:H14"/>
    <mergeCell ref="I14:K14"/>
    <mergeCell ref="F15:H15"/>
    <mergeCell ref="I15:K15"/>
    <mergeCell ref="A14:A16"/>
    <mergeCell ref="B14:B16"/>
    <mergeCell ref="C14:C16"/>
    <mergeCell ref="D14:D16"/>
    <mergeCell ref="B11:K11"/>
    <mergeCell ref="B12:K12"/>
    <mergeCell ref="B13:K13"/>
    <mergeCell ref="F6:K6"/>
    <mergeCell ref="F7:K7"/>
    <mergeCell ref="F8:K8"/>
    <mergeCell ref="F9:K9"/>
    <mergeCell ref="F1:K1"/>
    <mergeCell ref="F2:K2"/>
    <mergeCell ref="F3:K3"/>
    <mergeCell ref="F5:K5"/>
  </mergeCells>
  <printOptions/>
  <pageMargins left="0.7874015748031497" right="0.7874015748031497" top="0.984251968503937" bottom="0.984251968503937" header="0.31496062992125984" footer="0.5118110236220472"/>
  <pageSetup horizontalDpi="600" verticalDpi="600" orientation="landscape" paperSize="9" r:id="rId1"/>
  <headerFooter alignWithMargins="0"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ОПТ</dc:creator>
  <cp:keywords/>
  <dc:description/>
  <cp:lastModifiedBy>User</cp:lastModifiedBy>
  <cp:lastPrinted>2009-10-02T05:35:20Z</cp:lastPrinted>
  <dcterms:created xsi:type="dcterms:W3CDTF">2005-03-22T07:54:49Z</dcterms:created>
  <dcterms:modified xsi:type="dcterms:W3CDTF">2009-11-10T14:55:41Z</dcterms:modified>
  <cp:category/>
  <cp:version/>
  <cp:contentType/>
  <cp:contentStatus/>
</cp:coreProperties>
</file>